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SP Passivo 21-BEP21 " sheetId="1" r:id="rId1"/>
    <sheet name="SP Attivo 21-BEP21" sheetId="2" r:id="rId2"/>
    <sheet name="Conto Economico 21-BEP21" sheetId="3" r:id="rId3"/>
  </sheets>
  <definedNames>
    <definedName name="_xlnm.Print_Area" localSheetId="2">'Conto Economico 21-BEP21'!$A$1:$J$119</definedName>
    <definedName name="_xlnm.Print_Area" localSheetId="1">'SP Attivo 21-BEP21'!$A$1:$M$100</definedName>
    <definedName name="_xlnm.Print_Area" localSheetId="0">'SP Passivo 21-BEP21 '!$A$1:$M$71</definedName>
    <definedName name="_xlnm.Print_Titles" localSheetId="2">'Conto Economico 21-BEP21'!$1:$5</definedName>
    <definedName name="_xlnm.Print_Titles" localSheetId="1">'SP Attivo 21-BEP21'!$1:$5</definedName>
    <definedName name="_xlnm.Print_Titles" localSheetId="0">'SP Passivo 21-BEP21 '!$1:$5</definedName>
  </definedNames>
  <calcPr calcId="124519"/>
</workbook>
</file>

<file path=xl/calcChain.xml><?xml version="1.0" encoding="utf-8"?>
<calcChain xmlns="http://schemas.openxmlformats.org/spreadsheetml/2006/main">
  <c r="J118" i="3"/>
  <c r="I118"/>
  <c r="J116"/>
  <c r="I116"/>
  <c r="J114"/>
  <c r="I114"/>
  <c r="J113"/>
  <c r="I113"/>
  <c r="J112"/>
  <c r="I112"/>
  <c r="J111"/>
  <c r="I111"/>
  <c r="J110"/>
  <c r="I110"/>
  <c r="J109"/>
  <c r="I109"/>
  <c r="J106"/>
  <c r="I106"/>
  <c r="J104"/>
  <c r="I104"/>
  <c r="J103"/>
  <c r="I103"/>
  <c r="J102"/>
  <c r="I102"/>
  <c r="J101"/>
  <c r="I101"/>
  <c r="J100"/>
  <c r="I100"/>
  <c r="J99"/>
  <c r="I99"/>
  <c r="J98"/>
  <c r="I98"/>
  <c r="J94"/>
  <c r="I94"/>
  <c r="J93"/>
  <c r="I93"/>
  <c r="J90"/>
  <c r="I90"/>
  <c r="J89"/>
  <c r="I89"/>
  <c r="J88"/>
  <c r="I88"/>
  <c r="J85"/>
  <c r="I85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M100" i="2"/>
  <c r="L100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I72"/>
  <c r="L71"/>
  <c r="M71" s="1"/>
  <c r="M70"/>
  <c r="L70"/>
  <c r="M69"/>
  <c r="L69"/>
  <c r="M68"/>
  <c r="L68"/>
  <c r="L67"/>
  <c r="M67" s="1"/>
  <c r="L66"/>
  <c r="M66" s="1"/>
  <c r="I66"/>
  <c r="M65"/>
  <c r="L65"/>
  <c r="M64"/>
  <c r="L64"/>
  <c r="M63"/>
  <c r="L63"/>
  <c r="M62"/>
  <c r="L62"/>
  <c r="M61"/>
  <c r="L61"/>
  <c r="M60"/>
  <c r="L60"/>
  <c r="I60"/>
  <c r="L59"/>
  <c r="M59" s="1"/>
  <c r="I59"/>
  <c r="I58" s="1"/>
  <c r="M58"/>
  <c r="L58"/>
  <c r="M57"/>
  <c r="L57"/>
  <c r="M56"/>
  <c r="L56"/>
  <c r="M55"/>
  <c r="L55"/>
  <c r="M54"/>
  <c r="L54"/>
  <c r="M53"/>
  <c r="L53"/>
  <c r="M52"/>
  <c r="L52"/>
  <c r="I52"/>
  <c r="M51"/>
  <c r="L51"/>
  <c r="M50"/>
  <c r="L50"/>
  <c r="M49"/>
  <c r="L49"/>
  <c r="M48"/>
  <c r="L48"/>
  <c r="I48"/>
  <c r="I47" s="1"/>
  <c r="I46" s="1"/>
  <c r="M47"/>
  <c r="L47"/>
  <c r="M46"/>
  <c r="L46"/>
  <c r="M45"/>
  <c r="L45"/>
  <c r="M44"/>
  <c r="L44"/>
  <c r="M43"/>
  <c r="L43"/>
  <c r="L42"/>
  <c r="M42" s="1"/>
  <c r="M41"/>
  <c r="L41"/>
  <c r="L40"/>
  <c r="M40" s="1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I29"/>
  <c r="I28" s="1"/>
  <c r="H29"/>
  <c r="M28"/>
  <c r="L28"/>
  <c r="H28"/>
  <c r="M27"/>
  <c r="L27"/>
  <c r="L26"/>
  <c r="M26" s="1"/>
  <c r="L25"/>
  <c r="M25" s="1"/>
  <c r="M24"/>
  <c r="L24"/>
  <c r="M23"/>
  <c r="L23"/>
  <c r="L22"/>
  <c r="M22" s="1"/>
  <c r="L21"/>
  <c r="M21" s="1"/>
  <c r="M20"/>
  <c r="L20"/>
  <c r="M19"/>
  <c r="L19"/>
  <c r="M18"/>
  <c r="L18"/>
  <c r="L17"/>
  <c r="M17" s="1"/>
  <c r="M16"/>
  <c r="L16"/>
  <c r="M15"/>
  <c r="L15"/>
  <c r="L14"/>
  <c r="M14" s="1"/>
  <c r="L13"/>
  <c r="M13" s="1"/>
  <c r="M12"/>
  <c r="L12"/>
  <c r="M11"/>
  <c r="L11"/>
  <c r="L10"/>
  <c r="M10" s="1"/>
  <c r="M9"/>
  <c r="L9"/>
  <c r="M8"/>
  <c r="L8"/>
  <c r="M7"/>
  <c r="L7"/>
  <c r="L71" i="1"/>
  <c r="M71" s="1"/>
  <c r="M70"/>
  <c r="L70"/>
  <c r="M69"/>
  <c r="L69"/>
  <c r="M68"/>
  <c r="L68"/>
  <c r="L67"/>
  <c r="M67" s="1"/>
  <c r="L64"/>
  <c r="M64" s="1"/>
  <c r="M62"/>
  <c r="L62"/>
  <c r="L61"/>
  <c r="L60"/>
  <c r="L57"/>
  <c r="M57" s="1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I43"/>
  <c r="I57" s="1"/>
  <c r="L42"/>
  <c r="M42" s="1"/>
  <c r="M41"/>
  <c r="L41"/>
  <c r="L40"/>
  <c r="M40" s="1"/>
  <c r="M39"/>
  <c r="L39"/>
  <c r="L30"/>
  <c r="M30" s="1"/>
  <c r="L29"/>
  <c r="M29" s="1"/>
  <c r="L28"/>
  <c r="M28" s="1"/>
  <c r="M27"/>
  <c r="L27"/>
  <c r="L26"/>
  <c r="M26" s="1"/>
  <c r="M25"/>
  <c r="L25"/>
  <c r="L22"/>
  <c r="M22" s="1"/>
  <c r="M21"/>
  <c r="L21"/>
  <c r="L20"/>
  <c r="M20" s="1"/>
  <c r="M19"/>
  <c r="L19"/>
  <c r="M18"/>
  <c r="L18"/>
  <c r="M17"/>
  <c r="L17"/>
  <c r="L16"/>
  <c r="M16" s="1"/>
  <c r="M15"/>
  <c r="L15"/>
  <c r="L14"/>
  <c r="M14" s="1"/>
  <c r="M13"/>
  <c r="L13"/>
  <c r="M12"/>
  <c r="L12"/>
  <c r="M11"/>
  <c r="L11"/>
  <c r="M10"/>
  <c r="L10"/>
  <c r="M9"/>
  <c r="L9"/>
  <c r="L8"/>
  <c r="M8" s="1"/>
  <c r="L7"/>
  <c r="M7" s="1"/>
</calcChain>
</file>

<file path=xl/sharedStrings.xml><?xml version="1.0" encoding="utf-8"?>
<sst xmlns="http://schemas.openxmlformats.org/spreadsheetml/2006/main" count="518" uniqueCount="298">
  <si>
    <t xml:space="preserve">                        STATO  PATRIMONIALE</t>
  </si>
  <si>
    <r>
      <t>Importi</t>
    </r>
    <r>
      <rPr>
        <b/>
        <sz val="12"/>
        <rFont val="Tahoma"/>
        <family val="2"/>
      </rPr>
      <t xml:space="preserve">: Euro    </t>
    </r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</si>
  <si>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</si>
  <si>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</si>
  <si>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t>Anno
2021</t>
  </si>
  <si>
    <t>BEP
2021</t>
  </si>
  <si>
    <t>VARIAZIONE Esercizio 2021/BEP 2021</t>
  </si>
  <si>
    <t>Importo</t>
  </si>
  <si>
    <t>%</t>
  </si>
  <si>
    <t>A)</t>
  </si>
  <si>
    <t>PATRIMONIO NETTO</t>
  </si>
  <si>
    <t>I</t>
  </si>
  <si>
    <t>Fondo di dotazione</t>
  </si>
  <si>
    <t>II</t>
  </si>
  <si>
    <t>Finanziamenti per investimenti</t>
  </si>
  <si>
    <t>1)</t>
  </si>
  <si>
    <t>Finanziamenti per beni di prima dotazione</t>
  </si>
  <si>
    <t>2)</t>
  </si>
  <si>
    <t>Finanziamenti da Stato per investimenti</t>
  </si>
  <si>
    <t>a)</t>
  </si>
  <si>
    <t>Finanziamenti da Stato ex art. 20 Legge 67/88</t>
  </si>
  <si>
    <t>b)</t>
  </si>
  <si>
    <t>Finanziamenti da Stato per ricerca</t>
  </si>
  <si>
    <t>c)</t>
  </si>
  <si>
    <t>Finanziamenti da Stato - altro</t>
  </si>
  <si>
    <t>3)</t>
  </si>
  <si>
    <t>Finanziamenti da Regione per investimenti</t>
  </si>
  <si>
    <t>4)</t>
  </si>
  <si>
    <t>Finanziamenti da altri soggetti pubblici per investimenti</t>
  </si>
  <si>
    <t>5)</t>
  </si>
  <si>
    <t>Finanziamenti per investimenti da rettifica contributi in conto esercizio</t>
  </si>
  <si>
    <t>III</t>
  </si>
  <si>
    <t>Riserve da donazioni e lasciti vincolati ad investimenti</t>
  </si>
  <si>
    <t>IV</t>
  </si>
  <si>
    <t>Altre riserve</t>
  </si>
  <si>
    <t>V</t>
  </si>
  <si>
    <t>Contributi per ripiano perdite</t>
  </si>
  <si>
    <t>VI</t>
  </si>
  <si>
    <t>Utili (perdite) portati a nuovo</t>
  </si>
  <si>
    <t>VII</t>
  </si>
  <si>
    <t>Utile (perdita) dell'esercizio</t>
  </si>
  <si>
    <t>Totale A)</t>
  </si>
  <si>
    <t>B)</t>
  </si>
  <si>
    <t>FONDI PER RISCHI ED ONERI</t>
  </si>
  <si>
    <t>Fondi per imposte, anche differite</t>
  </si>
  <si>
    <t>Fondi per rischi</t>
  </si>
  <si>
    <t>Fondi da distribuire</t>
  </si>
  <si>
    <t>Quota inutilizzata contributi di parte corrente vincolati</t>
  </si>
  <si>
    <t>Altri fondi oneri</t>
  </si>
  <si>
    <t>Totale B)</t>
  </si>
  <si>
    <t>C)</t>
  </si>
  <si>
    <t>TRATTAMENTO FINE RAPPORTO</t>
  </si>
  <si>
    <t>Premi operosità</t>
  </si>
  <si>
    <t xml:space="preserve">-    </t>
  </si>
  <si>
    <t>TFR personale dipendente</t>
  </si>
  <si>
    <t>Totale C)</t>
  </si>
  <si>
    <t>D)</t>
  </si>
  <si>
    <t>DEBITI (con separata indicazione, per ciascuna voce, degli importi esigibili oltre l'esercizio successivo)</t>
  </si>
  <si>
    <t>Entro 12 mesi</t>
  </si>
  <si>
    <t>Oltre 12 mesi</t>
  </si>
  <si>
    <t>Mutui passivi</t>
  </si>
  <si>
    <t>Debiti v/Stato</t>
  </si>
  <si>
    <t>Debiti v/Regione o Provincia Autonoma</t>
  </si>
  <si>
    <t>Debiti v/Comuni</t>
  </si>
  <si>
    <t>Debiti v/aziende sanitarie pubbliche</t>
  </si>
  <si>
    <t>Debiti v/aziende sanitarie pubbliche della Regione per spesa corrente e mobilità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</si>
  <si>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</si>
  <si>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</si>
  <si>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d)</t>
  </si>
  <si>
    <t>Debiti v/aziende sanitarie pubbliche della Regione per altre prestazioni</t>
  </si>
  <si>
    <t>e)</t>
  </si>
  <si>
    <t>Debiti v/aziende sanitarie pubbliche della Regione per versamenti a patrimonio netto</t>
  </si>
  <si>
    <t>f)</t>
  </si>
  <si>
    <t>Debiti v/aziende sanitarie pubbliche fuori Regione</t>
  </si>
  <si>
    <t>6)</t>
  </si>
  <si>
    <t>Debiti v/società partecipate e/o enti dipendenti della Regione</t>
  </si>
  <si>
    <t>7)</t>
  </si>
  <si>
    <t>Debiti v/fornitori</t>
  </si>
  <si>
    <t>8)</t>
  </si>
  <si>
    <t>Debiti v/Istituto Tesoriere</t>
  </si>
  <si>
    <t>9)</t>
  </si>
  <si>
    <t>Debiti tributari</t>
  </si>
  <si>
    <t>10)</t>
  </si>
  <si>
    <t>Debiti v/altri finanziatori</t>
  </si>
  <si>
    <t>11)</t>
  </si>
  <si>
    <t>Debiti v/istituti previdenziali, assistenziali e sicurezza sociale</t>
  </si>
  <si>
    <t>12)</t>
  </si>
  <si>
    <t>Debiti v/altri</t>
  </si>
  <si>
    <t>Totale D)</t>
  </si>
  <si>
    <t>E)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</si>
  <si>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</si>
  <si>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</si>
  <si>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</si>
  <si>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</si>
  <si>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</si>
  <si>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</si>
  <si>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CONTI D'ORDINE</t>
  </si>
  <si>
    <t>Canoni di leasing ancora da pagare</t>
  </si>
  <si>
    <t>Depositi cauzionali</t>
  </si>
  <si>
    <t>Beni in comodato</t>
  </si>
  <si>
    <t>Altri conti d'ordine</t>
  </si>
  <si>
    <t>Totale F)</t>
  </si>
  <si>
    <t xml:space="preserve">                                               STATO  PATRIMONIALE</t>
  </si>
  <si>
    <r>
      <t xml:space="preserve">                  A</t>
    </r>
    <r>
      <rPr>
        <b/>
        <sz val="16"/>
        <rFont val="Tahoma"/>
        <family val="2"/>
      </rPr>
      <t>TTIVO</t>
    </r>
  </si>
  <si>
    <t>IMMOBILIZZAZIONI</t>
  </si>
  <si>
    <t>Immobilizzazioni immateriali</t>
  </si>
  <si>
    <t>Costi d'impianto e di ampliamento</t>
  </si>
  <si>
    <t>Costi di ricerca e sviluppo</t>
  </si>
  <si>
    <t>Diritti di brevetto e di utilizzazione delle opere dell'ingegno</t>
  </si>
  <si>
    <t>Immobilizzazioni immateriali in corso e acconti</t>
  </si>
  <si>
    <t>Altre immobilizzazioni immateriali</t>
  </si>
  <si>
    <t>Immobilizzazioni materiali</t>
  </si>
  <si>
    <t>Terreni</t>
  </si>
  <si>
    <t>Terreni disponibili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</si>
  <si>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</si>
  <si>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</si>
  <si>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</si>
  <si>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</si>
  <si>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</si>
  <si>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</si>
  <si>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</si>
  <si>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Automezzi</t>
  </si>
  <si>
    <t>Oggetti d'arte</t>
  </si>
  <si>
    <t>Altre immobilizzazioni materiali</t>
  </si>
  <si>
    <t>Immobilizzazioni materiali in corso e acconti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</si>
  <si>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</si>
  <si>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finanziari</t>
  </si>
  <si>
    <t>Crediti finanziari v/Stato</t>
  </si>
  <si>
    <t>Crediti finanziari v/Regione</t>
  </si>
  <si>
    <t>Crediti finanziari v/partecipate</t>
  </si>
  <si>
    <t>Crediti finanziari v/altri</t>
  </si>
  <si>
    <t>Titoli</t>
  </si>
  <si>
    <t>Partecipazioni</t>
  </si>
  <si>
    <t>Altri titoli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</si>
  <si>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</si>
  <si>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</si>
  <si>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</si>
  <si>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</si>
  <si>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</si>
  <si>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</si>
  <si>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</si>
  <si>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t>Crediti v/Stato</t>
  </si>
  <si>
    <t>Crediti v/Stato - parte corrente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</si>
  <si>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</si>
  <si>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v/Stato - altro</t>
  </si>
  <si>
    <t>Crediti v/Stato - investimenti</t>
  </si>
  <si>
    <t>Crediti v/Stato - per ricerca</t>
  </si>
  <si>
    <t>Crediti v/Ministero della Salute per ricerca corrente</t>
  </si>
  <si>
    <t>Crediti v/Ministero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</si>
  <si>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</si>
  <si>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</si>
  <si>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</si>
  <si>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</si>
  <si>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</si>
  <si>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</si>
  <si>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</si>
  <si>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</si>
  <si>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</si>
  <si>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d) 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</si>
  <si>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</si>
  <si>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</si>
  <si>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</si>
  <si>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</si>
  <si>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</si>
  <si>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</si>
  <si>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</si>
  <si>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</si>
  <si>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</si>
  <si>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</si>
  <si>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</si>
  <si>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</si>
  <si>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</si>
  <si>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</si>
  <si>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</si>
  <si>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</si>
  <si>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</si>
  <si>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</si>
  <si>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</si>
  <si>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</si>
  <si>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</si>
  <si>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RATEI E RISCONTI ATTIVI</t>
  </si>
  <si>
    <t>Ratei attivi</t>
  </si>
  <si>
    <t>Risconti attivi</t>
  </si>
  <si>
    <t>TOTALE ATTIVO (A+B+C)</t>
  </si>
  <si>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</si>
  <si>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</si>
  <si>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VALORE DELLA PRODUZIONE</t>
  </si>
  <si>
    <t>Contributi in c/esercizio</t>
  </si>
  <si>
    <t>Contributi in c/esercizio - da Regione o Provincia Autonoma per quota F.S. regionale</t>
  </si>
  <si>
    <t>Contributi in c/esercizio - extra fondo</t>
  </si>
  <si>
    <t>Contributi da Regione o Prov. Aut. (extra fondo) - vincolati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</si>
  <si>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</si>
  <si>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</si>
  <si>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</si>
  <si>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</si>
  <si>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</si>
  <si>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</si>
  <si>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</si>
  <si>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</si>
  <si>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</si>
  <si>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</si>
  <si>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</si>
  <si>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</si>
  <si>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</si>
  <si>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</si>
  <si>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</si>
  <si>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</si>
  <si>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</si>
  <si>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</si>
  <si>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</si>
  <si>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Quota contributi in c/capitale imputata nell'esercizio</t>
  </si>
  <si>
    <t>Incrementi delle immobilizzazioni per lavori interni</t>
  </si>
  <si>
    <t>Altri ricavi e proventi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</si>
  <si>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</si>
  <si>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</si>
  <si>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</si>
  <si>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</si>
  <si>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</si>
  <si>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</si>
  <si>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</si>
  <si>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</si>
  <si>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</si>
  <si>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Acquisti di servizi sanitari per assistenza integrativa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</si>
  <si>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</si>
  <si>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</si>
  <si>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</si>
  <si>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</si>
  <si>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</si>
  <si>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</si>
  <si>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</si>
  <si>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</si>
  <si>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</si>
  <si>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</si>
  <si>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</si>
  <si>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</si>
  <si>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</si>
  <si>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</si>
  <si>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</si>
  <si>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</si>
  <si>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</si>
  <si>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</si>
  <si>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</si>
  <si>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</si>
  <si>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</si>
  <si>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</si>
  <si>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</si>
  <si>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</si>
  <si>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</si>
  <si>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</si>
  <si>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</si>
  <si>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</si>
  <si>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</si>
  <si>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</si>
  <si>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</si>
  <si>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</si>
  <si>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</si>
  <si>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</si>
  <si>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</si>
  <si>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</si>
  <si>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</si>
  <si>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</si>
  <si>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</si>
  <si>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</si>
  <si>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</si>
  <si>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Variazione delle rimanenze</t>
  </si>
  <si>
    <t>Variazione delle rimanenze sanitarie</t>
  </si>
  <si>
    <t>Variazione delle rimanenze non sanitarie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</si>
  <si>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</si>
  <si>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</si>
  <si>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</si>
  <si>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</si>
  <si>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</si>
  <si>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DIFF. TRA VALORE E COSTI DELLA PRODUZIONE (A-B)</t>
  </si>
  <si>
    <t>PROVENTI E ONERI FINANZIARI</t>
  </si>
  <si>
    <t>Interessi attivi ed altri proventi finanziari</t>
  </si>
  <si>
    <t>Interessi passivi ed altri oneri finanziari</t>
  </si>
  <si>
    <t>RETTIFICHE DI VALORE DI ATTIVITA' FINANZIARIE</t>
  </si>
  <si>
    <t>Rivalutazioni</t>
  </si>
  <si>
    <t>Svalutazioni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</si>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</sst>
</file>

<file path=xl/styles.xml><?xml version="1.0" encoding="utf-8"?>
<styleSheet xmlns="http://schemas.openxmlformats.org/spreadsheetml/2006/main">
  <numFmts count="10">
    <numFmt numFmtId="164" formatCode="_(* #,##0_);_(* \(#,##0\);_(* &quot;-&quot;_);_(@_)"/>
    <numFmt numFmtId="165" formatCode="_ * #,##0_ ;_ * \-#,##0_ ;_ * &quot;-&quot;_ ;_ @_ "/>
    <numFmt numFmtId="166" formatCode="_ * #,##0_ ;_ * \-#,##0_ ;_ * &quot;-&quot;??_ ;_ @_ "/>
    <numFmt numFmtId="167" formatCode="0.0%"/>
    <numFmt numFmtId="168" formatCode="_-* #,##0_-;\-* #,##0_-;_-* &quot;-&quot;??_-;_-@_-"/>
    <numFmt numFmtId="169" formatCode="_ * #,##0.00_ ;_ * \-#,##0.00_ ;_ * &quot;-&quot;_ ;_ @_ "/>
    <numFmt numFmtId="170" formatCode="_-* #,##0.00_-;\-* #,##0.00_-;_-* &quot;-&quot;??_-;_-@_-"/>
    <numFmt numFmtId="171" formatCode="_ * #,##0.000000_ ;_ * \-#,##0.000000_ ;_ * &quot;-&quot;_ ;_ @_ "/>
    <numFmt numFmtId="172" formatCode="_ * #,##0.00000000000000000000_ ;_ * \-#,##0.00000000000000000000_ ;_ * &quot;-&quot;_ ;_ @_ "/>
    <numFmt numFmtId="173" formatCode="_-* #,##0_-;\-* #,##0_-;_-* &quot;-&quot;_-;_-@_-"/>
  </numFmts>
  <fonts count="25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i/>
      <sz val="14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1"/>
      <name val="Garamond"/>
      <family val="1"/>
    </font>
    <font>
      <sz val="10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</cellStyleXfs>
  <cellXfs count="31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2" borderId="0" xfId="1" applyFont="1" applyFill="1"/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0" fontId="10" fillId="2" borderId="7" xfId="2" applyNumberFormat="1" applyFont="1" applyFill="1" applyBorder="1" applyAlignment="1">
      <alignment horizontal="center" vertical="center" wrapText="1"/>
    </xf>
    <xf numFmtId="4" fontId="7" fillId="2" borderId="8" xfId="3" applyNumberFormat="1" applyFont="1" applyFill="1" applyBorder="1" applyAlignment="1">
      <alignment horizontal="center" vertical="center" wrapText="1"/>
    </xf>
    <xf numFmtId="4" fontId="7" fillId="2" borderId="9" xfId="3" applyNumberFormat="1" applyFont="1" applyFill="1" applyBorder="1" applyAlignment="1">
      <alignment horizontal="center" vertical="center" wrapText="1"/>
    </xf>
    <xf numFmtId="4" fontId="7" fillId="2" borderId="10" xfId="3" applyNumberFormat="1" applyFont="1" applyFill="1" applyBorder="1" applyAlignment="1">
      <alignment horizontal="center" vertical="center" wrapText="1"/>
    </xf>
    <xf numFmtId="0" fontId="13" fillId="2" borderId="0" xfId="1" applyFont="1" applyFill="1"/>
    <xf numFmtId="0" fontId="10" fillId="2" borderId="11" xfId="2" applyNumberFormat="1" applyFont="1" applyFill="1" applyBorder="1" applyAlignment="1">
      <alignment horizontal="center" vertical="center" wrapText="1"/>
    </xf>
    <xf numFmtId="0" fontId="10" fillId="2" borderId="12" xfId="2" applyNumberFormat="1" applyFont="1" applyFill="1" applyBorder="1" applyAlignment="1">
      <alignment horizontal="center" vertical="center" wrapText="1"/>
    </xf>
    <xf numFmtId="0" fontId="10" fillId="2" borderId="13" xfId="2" applyNumberFormat="1" applyFont="1" applyFill="1" applyBorder="1" applyAlignment="1">
      <alignment horizontal="center" vertical="center" wrapText="1"/>
    </xf>
    <xf numFmtId="4" fontId="7" fillId="2" borderId="14" xfId="3" applyNumberFormat="1" applyFont="1" applyFill="1" applyBorder="1" applyAlignment="1">
      <alignment horizontal="center" vertical="center" wrapText="1"/>
    </xf>
    <xf numFmtId="4" fontId="14" fillId="2" borderId="15" xfId="3" applyNumberFormat="1" applyFont="1" applyFill="1" applyBorder="1" applyAlignment="1">
      <alignment horizontal="center" vertical="center" wrapText="1"/>
    </xf>
    <xf numFmtId="4" fontId="14" fillId="2" borderId="16" xfId="3" applyNumberFormat="1" applyFont="1" applyFill="1" applyBorder="1" applyAlignment="1">
      <alignment horizontal="center" vertical="center" wrapText="1"/>
    </xf>
    <xf numFmtId="164" fontId="11" fillId="2" borderId="17" xfId="2" applyNumberFormat="1" applyFont="1" applyFill="1" applyBorder="1" applyAlignment="1">
      <alignment horizontal="left" vertical="center"/>
    </xf>
    <xf numFmtId="164" fontId="11" fillId="2" borderId="18" xfId="2" applyNumberFormat="1" applyFont="1" applyFill="1" applyBorder="1" applyAlignment="1">
      <alignment horizontal="left" vertical="center"/>
    </xf>
    <xf numFmtId="165" fontId="11" fillId="2" borderId="18" xfId="3" applyNumberFormat="1" applyFont="1" applyFill="1" applyBorder="1" applyAlignment="1">
      <alignment vertical="center"/>
    </xf>
    <xf numFmtId="165" fontId="11" fillId="2" borderId="19" xfId="3" applyNumberFormat="1" applyFont="1" applyFill="1" applyBorder="1" applyAlignment="1">
      <alignment vertical="center"/>
    </xf>
    <xf numFmtId="165" fontId="11" fillId="2" borderId="20" xfId="3" applyNumberFormat="1" applyFont="1" applyFill="1" applyBorder="1" applyAlignment="1">
      <alignment vertical="center"/>
    </xf>
    <xf numFmtId="166" fontId="11" fillId="2" borderId="20" xfId="4" applyNumberFormat="1" applyFont="1" applyFill="1" applyBorder="1" applyAlignment="1">
      <alignment horizontal="center" vertical="center"/>
    </xf>
    <xf numFmtId="167" fontId="11" fillId="2" borderId="21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164" fontId="13" fillId="2" borderId="22" xfId="2" applyNumberFormat="1" applyFont="1" applyFill="1" applyBorder="1" applyAlignment="1">
      <alignment horizontal="left" vertical="center"/>
    </xf>
    <xf numFmtId="49" fontId="13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3" fillId="2" borderId="0" xfId="1" applyNumberFormat="1" applyFont="1" applyFill="1" applyAlignment="1">
      <alignment vertical="center"/>
    </xf>
    <xf numFmtId="49" fontId="13" fillId="2" borderId="0" xfId="2" applyNumberFormat="1" applyFont="1" applyFill="1" applyBorder="1" applyAlignment="1">
      <alignment horizontal="left" vertical="center"/>
    </xf>
    <xf numFmtId="165" fontId="11" fillId="2" borderId="0" xfId="3" applyNumberFormat="1" applyFont="1" applyFill="1" applyBorder="1" applyAlignment="1">
      <alignment vertical="center"/>
    </xf>
    <xf numFmtId="165" fontId="11" fillId="2" borderId="23" xfId="3" applyNumberFormat="1" applyFont="1" applyFill="1" applyBorder="1" applyAlignment="1">
      <alignment vertical="center"/>
    </xf>
    <xf numFmtId="165" fontId="11" fillId="2" borderId="24" xfId="3" applyNumberFormat="1" applyFont="1" applyFill="1" applyBorder="1" applyAlignment="1">
      <alignment vertical="center"/>
    </xf>
    <xf numFmtId="166" fontId="11" fillId="2" borderId="24" xfId="4" applyNumberFormat="1" applyFont="1" applyFill="1" applyBorder="1" applyAlignment="1">
      <alignment horizontal="center" vertical="center"/>
    </xf>
    <xf numFmtId="167" fontId="11" fillId="2" borderId="25" xfId="5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165" fontId="13" fillId="2" borderId="24" xfId="3" applyNumberFormat="1" applyFont="1" applyFill="1" applyBorder="1" applyAlignment="1">
      <alignment vertical="center"/>
    </xf>
    <xf numFmtId="168" fontId="13" fillId="2" borderId="0" xfId="6" applyNumberFormat="1" applyFont="1" applyFill="1" applyBorder="1" applyAlignment="1">
      <alignment vertical="center"/>
    </xf>
    <xf numFmtId="168" fontId="13" fillId="2" borderId="23" xfId="6" applyNumberFormat="1" applyFont="1" applyFill="1" applyBorder="1" applyAlignment="1">
      <alignment vertical="center"/>
    </xf>
    <xf numFmtId="168" fontId="13" fillId="2" borderId="24" xfId="6" applyNumberFormat="1" applyFont="1" applyFill="1" applyBorder="1" applyAlignment="1">
      <alignment vertical="center"/>
    </xf>
    <xf numFmtId="164" fontId="13" fillId="0" borderId="22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left" vertical="center"/>
    </xf>
    <xf numFmtId="168" fontId="13" fillId="0" borderId="0" xfId="6" applyNumberFormat="1" applyFont="1" applyFill="1" applyBorder="1" applyAlignment="1">
      <alignment vertical="center"/>
    </xf>
    <xf numFmtId="168" fontId="13" fillId="0" borderId="23" xfId="6" applyNumberFormat="1" applyFont="1" applyFill="1" applyBorder="1" applyAlignment="1">
      <alignment vertical="center"/>
    </xf>
    <xf numFmtId="168" fontId="13" fillId="0" borderId="24" xfId="6" applyNumberFormat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49" fontId="16" fillId="2" borderId="0" xfId="2" applyNumberFormat="1" applyFont="1" applyFill="1" applyBorder="1" applyAlignment="1">
      <alignment horizontal="left" vertical="center"/>
    </xf>
    <xf numFmtId="168" fontId="16" fillId="2" borderId="0" xfId="6" applyNumberFormat="1" applyFont="1" applyFill="1" applyBorder="1" applyAlignment="1">
      <alignment vertical="center"/>
    </xf>
    <xf numFmtId="168" fontId="16" fillId="2" borderId="23" xfId="6" applyNumberFormat="1" applyFont="1" applyFill="1" applyBorder="1" applyAlignment="1">
      <alignment vertical="center"/>
    </xf>
    <xf numFmtId="168" fontId="16" fillId="2" borderId="24" xfId="6" applyNumberFormat="1" applyFont="1" applyFill="1" applyBorder="1" applyAlignment="1">
      <alignment vertical="center"/>
    </xf>
    <xf numFmtId="166" fontId="13" fillId="2" borderId="24" xfId="4" applyNumberFormat="1" applyFont="1" applyFill="1" applyBorder="1" applyAlignment="1">
      <alignment horizontal="center" vertical="center"/>
    </xf>
    <xf numFmtId="167" fontId="13" fillId="2" borderId="25" xfId="5" applyNumberFormat="1" applyFont="1" applyFill="1" applyBorder="1" applyAlignment="1">
      <alignment horizontal="right" vertical="center"/>
    </xf>
    <xf numFmtId="164" fontId="17" fillId="3" borderId="26" xfId="2" applyNumberFormat="1" applyFont="1" applyFill="1" applyBorder="1" applyAlignment="1">
      <alignment horizontal="left" vertical="center"/>
    </xf>
    <xf numFmtId="49" fontId="11" fillId="3" borderId="27" xfId="2" applyNumberFormat="1" applyFont="1" applyFill="1" applyBorder="1" applyAlignment="1">
      <alignment horizontal="left" vertical="center"/>
    </xf>
    <xf numFmtId="168" fontId="11" fillId="3" borderId="27" xfId="6" applyNumberFormat="1" applyFont="1" applyFill="1" applyBorder="1" applyAlignment="1">
      <alignment vertical="center"/>
    </xf>
    <xf numFmtId="168" fontId="11" fillId="3" borderId="28" xfId="6" applyNumberFormat="1" applyFont="1" applyFill="1" applyBorder="1" applyAlignment="1">
      <alignment vertical="center"/>
    </xf>
    <xf numFmtId="168" fontId="11" fillId="3" borderId="15" xfId="6" applyNumberFormat="1" applyFont="1" applyFill="1" applyBorder="1" applyAlignment="1">
      <alignment vertical="center"/>
    </xf>
    <xf numFmtId="167" fontId="11" fillId="3" borderId="16" xfId="5" applyNumberFormat="1" applyFont="1" applyFill="1" applyBorder="1" applyAlignment="1">
      <alignment horizontal="right" vertical="center"/>
    </xf>
    <xf numFmtId="0" fontId="13" fillId="2" borderId="22" xfId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vertical="center"/>
    </xf>
    <xf numFmtId="165" fontId="13" fillId="2" borderId="23" xfId="3" applyNumberFormat="1" applyFont="1" applyFill="1" applyBorder="1" applyAlignment="1">
      <alignment vertical="center"/>
    </xf>
    <xf numFmtId="164" fontId="11" fillId="2" borderId="22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Alignment="1">
      <alignment horizontal="left" vertical="center"/>
    </xf>
    <xf numFmtId="49" fontId="11" fillId="2" borderId="0" xfId="1" applyNumberFormat="1" applyFont="1" applyFill="1" applyAlignment="1">
      <alignment vertical="center"/>
    </xf>
    <xf numFmtId="166" fontId="11" fillId="3" borderId="15" xfId="6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left" vertical="center"/>
    </xf>
    <xf numFmtId="165" fontId="13" fillId="2" borderId="18" xfId="3" applyNumberFormat="1" applyFont="1" applyFill="1" applyBorder="1" applyAlignment="1">
      <alignment vertical="center"/>
    </xf>
    <xf numFmtId="165" fontId="13" fillId="2" borderId="19" xfId="3" applyNumberFormat="1" applyFont="1" applyFill="1" applyBorder="1" applyAlignment="1">
      <alignment vertical="center"/>
    </xf>
    <xf numFmtId="49" fontId="17" fillId="2" borderId="0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Alignment="1">
      <alignment vertical="center" wrapText="1"/>
    </xf>
    <xf numFmtId="168" fontId="11" fillId="2" borderId="12" xfId="6" applyNumberFormat="1" applyFont="1" applyFill="1" applyBorder="1" applyAlignment="1">
      <alignment horizontal="center" vertical="center"/>
    </xf>
    <xf numFmtId="168" fontId="11" fillId="2" borderId="13" xfId="6" applyNumberFormat="1" applyFont="1" applyFill="1" applyBorder="1" applyAlignment="1">
      <alignment horizontal="center" vertical="center"/>
    </xf>
    <xf numFmtId="49" fontId="11" fillId="2" borderId="0" xfId="1" applyNumberFormat="1" applyFont="1" applyFill="1" applyAlignment="1">
      <alignment horizontal="left" vertical="center" wrapText="1"/>
    </xf>
    <xf numFmtId="168" fontId="11" fillId="2" borderId="15" xfId="6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>
      <alignment horizontal="left" vertical="center"/>
    </xf>
    <xf numFmtId="49" fontId="16" fillId="2" borderId="0" xfId="2" applyNumberFormat="1" applyFont="1" applyFill="1" applyBorder="1" applyAlignment="1">
      <alignment horizontal="right" vertical="center"/>
    </xf>
    <xf numFmtId="49" fontId="16" fillId="2" borderId="23" xfId="2" applyNumberFormat="1" applyFont="1" applyFill="1" applyBorder="1" applyAlignment="1">
      <alignment horizontal="left" vertical="center"/>
    </xf>
    <xf numFmtId="165" fontId="16" fillId="2" borderId="23" xfId="3" applyNumberFormat="1" applyFont="1" applyFill="1" applyBorder="1" applyAlignment="1">
      <alignment vertical="center"/>
    </xf>
    <xf numFmtId="165" fontId="16" fillId="2" borderId="24" xfId="3" applyNumberFormat="1" applyFont="1" applyFill="1" applyBorder="1" applyAlignment="1">
      <alignment vertical="center"/>
    </xf>
    <xf numFmtId="49" fontId="16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vertical="center" wrapText="1"/>
    </xf>
    <xf numFmtId="49" fontId="16" fillId="0" borderId="23" xfId="2" applyNumberFormat="1" applyFont="1" applyFill="1" applyBorder="1" applyAlignment="1">
      <alignment vertical="center" wrapText="1"/>
    </xf>
    <xf numFmtId="165" fontId="16" fillId="0" borderId="23" xfId="3" applyNumberFormat="1" applyFont="1" applyFill="1" applyBorder="1" applyAlignment="1">
      <alignment vertical="center"/>
    </xf>
    <xf numFmtId="49" fontId="16" fillId="0" borderId="23" xfId="2" applyNumberFormat="1" applyFont="1" applyFill="1" applyBorder="1" applyAlignment="1">
      <alignment horizontal="left" vertical="center"/>
    </xf>
    <xf numFmtId="166" fontId="16" fillId="2" borderId="24" xfId="4" applyNumberFormat="1" applyFont="1" applyFill="1" applyBorder="1" applyAlignment="1">
      <alignment horizontal="center" vertical="center"/>
    </xf>
    <xf numFmtId="167" fontId="16" fillId="2" borderId="25" xfId="5" applyNumberFormat="1" applyFont="1" applyFill="1" applyBorder="1" applyAlignment="1">
      <alignment horizontal="righ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vertical="center" wrapText="1"/>
    </xf>
    <xf numFmtId="49" fontId="11" fillId="2" borderId="23" xfId="2" applyNumberFormat="1" applyFont="1" applyFill="1" applyBorder="1" applyAlignment="1">
      <alignment vertical="center" wrapText="1"/>
    </xf>
    <xf numFmtId="0" fontId="11" fillId="2" borderId="22" xfId="1" applyFont="1" applyFill="1" applyBorder="1" applyAlignment="1">
      <alignment horizontal="center" vertical="center"/>
    </xf>
    <xf numFmtId="49" fontId="11" fillId="2" borderId="12" xfId="2" applyNumberFormat="1" applyFont="1" applyFill="1" applyBorder="1" applyAlignment="1">
      <alignment horizontal="right" vertical="center"/>
    </xf>
    <xf numFmtId="49" fontId="11" fillId="2" borderId="12" xfId="2" applyNumberFormat="1" applyFont="1" applyFill="1" applyBorder="1" applyAlignment="1">
      <alignment horizontal="left" vertical="center"/>
    </xf>
    <xf numFmtId="49" fontId="11" fillId="2" borderId="13" xfId="2" applyNumberFormat="1" applyFont="1" applyFill="1" applyBorder="1" applyAlignment="1">
      <alignment horizontal="left" vertical="center"/>
    </xf>
    <xf numFmtId="168" fontId="11" fillId="2" borderId="23" xfId="6" applyNumberFormat="1" applyFont="1" applyFill="1" applyBorder="1" applyAlignment="1">
      <alignment vertical="center"/>
    </xf>
    <xf numFmtId="49" fontId="11" fillId="3" borderId="28" xfId="2" applyNumberFormat="1" applyFont="1" applyFill="1" applyBorder="1" applyAlignment="1">
      <alignment horizontal="left" vertical="center"/>
    </xf>
    <xf numFmtId="168" fontId="13" fillId="2" borderId="18" xfId="6" applyNumberFormat="1" applyFont="1" applyFill="1" applyBorder="1" applyAlignment="1">
      <alignment vertical="center"/>
    </xf>
    <xf numFmtId="168" fontId="13" fillId="2" borderId="19" xfId="6" applyNumberFormat="1" applyFont="1" applyFill="1" applyBorder="1" applyAlignment="1">
      <alignment vertical="center"/>
    </xf>
    <xf numFmtId="166" fontId="13" fillId="2" borderId="24" xfId="6" applyNumberFormat="1" applyFont="1" applyFill="1" applyBorder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168" fontId="11" fillId="2" borderId="0" xfId="6" applyNumberFormat="1" applyFont="1" applyFill="1" applyBorder="1" applyAlignment="1">
      <alignment vertical="center"/>
    </xf>
    <xf numFmtId="168" fontId="11" fillId="2" borderId="24" xfId="6" applyNumberFormat="1" applyFont="1" applyFill="1" applyBorder="1" applyAlignment="1">
      <alignment vertical="center"/>
    </xf>
    <xf numFmtId="166" fontId="11" fillId="2" borderId="24" xfId="6" applyNumberFormat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left" vertical="center"/>
    </xf>
    <xf numFmtId="49" fontId="13" fillId="4" borderId="30" xfId="2" applyNumberFormat="1" applyFont="1" applyFill="1" applyBorder="1" applyAlignment="1">
      <alignment horizontal="right" vertical="center"/>
    </xf>
    <xf numFmtId="49" fontId="13" fillId="4" borderId="30" xfId="1" applyNumberFormat="1" applyFont="1" applyFill="1" applyBorder="1" applyAlignment="1">
      <alignment vertical="center"/>
    </xf>
    <xf numFmtId="49" fontId="13" fillId="4" borderId="30" xfId="1" applyNumberFormat="1" applyFont="1" applyFill="1" applyBorder="1" applyAlignment="1">
      <alignment horizontal="center" vertical="center"/>
    </xf>
    <xf numFmtId="168" fontId="11" fillId="4" borderId="30" xfId="6" applyNumberFormat="1" applyFont="1" applyFill="1" applyBorder="1" applyAlignment="1">
      <alignment vertical="center"/>
    </xf>
    <xf numFmtId="168" fontId="11" fillId="4" borderId="31" xfId="6" applyNumberFormat="1" applyFont="1" applyFill="1" applyBorder="1" applyAlignment="1">
      <alignment vertical="center"/>
    </xf>
    <xf numFmtId="168" fontId="11" fillId="4" borderId="32" xfId="6" applyNumberFormat="1" applyFont="1" applyFill="1" applyBorder="1" applyAlignment="1">
      <alignment vertical="center"/>
    </xf>
    <xf numFmtId="166" fontId="11" fillId="4" borderId="32" xfId="6" applyNumberFormat="1" applyFont="1" applyFill="1" applyBorder="1" applyAlignment="1">
      <alignment horizontal="center" vertical="center"/>
    </xf>
    <xf numFmtId="167" fontId="11" fillId="4" borderId="33" xfId="5" applyNumberFormat="1" applyFont="1" applyFill="1" applyBorder="1" applyAlignment="1">
      <alignment horizontal="right" vertical="center"/>
    </xf>
    <xf numFmtId="49" fontId="13" fillId="2" borderId="0" xfId="1" applyNumberFormat="1" applyFont="1" applyFill="1" applyAlignment="1">
      <alignment horizontal="center" vertical="center"/>
    </xf>
    <xf numFmtId="164" fontId="17" fillId="3" borderId="34" xfId="2" applyNumberFormat="1" applyFont="1" applyFill="1" applyBorder="1" applyAlignment="1">
      <alignment horizontal="left" vertical="center"/>
    </xf>
    <xf numFmtId="49" fontId="11" fillId="3" borderId="35" xfId="2" applyNumberFormat="1" applyFont="1" applyFill="1" applyBorder="1" applyAlignment="1">
      <alignment horizontal="left" vertical="center"/>
    </xf>
    <xf numFmtId="168" fontId="11" fillId="3" borderId="35" xfId="6" applyNumberFormat="1" applyFont="1" applyFill="1" applyBorder="1" applyAlignment="1">
      <alignment vertical="center"/>
    </xf>
    <xf numFmtId="168" fontId="11" fillId="3" borderId="36" xfId="6" applyNumberFormat="1" applyFont="1" applyFill="1" applyBorder="1" applyAlignment="1">
      <alignment vertical="center"/>
    </xf>
    <xf numFmtId="168" fontId="11" fillId="3" borderId="37" xfId="6" applyNumberFormat="1" applyFont="1" applyFill="1" applyBorder="1" applyAlignment="1">
      <alignment vertical="center"/>
    </xf>
    <xf numFmtId="166" fontId="11" fillId="3" borderId="37" xfId="6" applyNumberFormat="1" applyFont="1" applyFill="1" applyBorder="1" applyAlignment="1">
      <alignment horizontal="center" vertical="center"/>
    </xf>
    <xf numFmtId="167" fontId="11" fillId="3" borderId="38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69" fontId="13" fillId="2" borderId="0" xfId="3" applyNumberFormat="1" applyFont="1" applyFill="1"/>
    <xf numFmtId="168" fontId="13" fillId="2" borderId="0" xfId="1" applyNumberFormat="1" applyFont="1" applyFill="1"/>
    <xf numFmtId="0" fontId="2" fillId="2" borderId="5" xfId="1" applyFont="1" applyFill="1" applyBorder="1" applyAlignment="1">
      <alignment horizontal="center" vertical="center" wrapText="1"/>
    </xf>
    <xf numFmtId="164" fontId="11" fillId="2" borderId="17" xfId="2" applyFont="1" applyFill="1" applyBorder="1" applyAlignment="1">
      <alignment horizontal="left" vertical="center"/>
    </xf>
    <xf numFmtId="164" fontId="11" fillId="2" borderId="18" xfId="2" applyFont="1" applyFill="1" applyBorder="1" applyAlignment="1">
      <alignment horizontal="left" vertical="center"/>
    </xf>
    <xf numFmtId="168" fontId="11" fillId="2" borderId="18" xfId="6" applyNumberFormat="1" applyFont="1" applyFill="1" applyBorder="1" applyAlignment="1">
      <alignment vertical="center"/>
    </xf>
    <xf numFmtId="168" fontId="11" fillId="2" borderId="19" xfId="6" applyNumberFormat="1" applyFont="1" applyFill="1" applyBorder="1" applyAlignment="1">
      <alignment vertical="center"/>
    </xf>
    <xf numFmtId="168" fontId="11" fillId="2" borderId="20" xfId="6" applyNumberFormat="1" applyFont="1" applyFill="1" applyBorder="1" applyAlignment="1">
      <alignment vertical="center"/>
    </xf>
    <xf numFmtId="166" fontId="11" fillId="2" borderId="20" xfId="6" applyNumberFormat="1" applyFont="1" applyFill="1" applyBorder="1" applyAlignment="1">
      <alignment horizontal="center" vertical="center"/>
    </xf>
    <xf numFmtId="164" fontId="11" fillId="2" borderId="22" xfId="2" applyFont="1" applyFill="1" applyBorder="1" applyAlignment="1">
      <alignment horizontal="left" vertical="center"/>
    </xf>
    <xf numFmtId="164" fontId="11" fillId="2" borderId="0" xfId="2" applyFont="1" applyFill="1" applyBorder="1" applyAlignment="1">
      <alignment horizontal="right" vertical="center"/>
    </xf>
    <xf numFmtId="164" fontId="13" fillId="2" borderId="22" xfId="2" applyFont="1" applyFill="1" applyBorder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49" fontId="16" fillId="2" borderId="0" xfId="1" applyNumberFormat="1" applyFont="1" applyFill="1" applyAlignment="1">
      <alignment vertical="center"/>
    </xf>
    <xf numFmtId="0" fontId="16" fillId="2" borderId="0" xfId="1" applyFont="1" applyFill="1" applyAlignment="1">
      <alignment vertical="center"/>
    </xf>
    <xf numFmtId="166" fontId="16" fillId="2" borderId="24" xfId="6" applyNumberFormat="1" applyFont="1" applyFill="1" applyBorder="1" applyAlignment="1">
      <alignment horizontal="center" vertical="center"/>
    </xf>
    <xf numFmtId="168" fontId="13" fillId="2" borderId="12" xfId="6" applyNumberFormat="1" applyFont="1" applyFill="1" applyBorder="1" applyAlignment="1">
      <alignment vertical="center"/>
    </xf>
    <xf numFmtId="168" fontId="13" fillId="2" borderId="13" xfId="6" applyNumberFormat="1" applyFont="1" applyFill="1" applyBorder="1" applyAlignment="1">
      <alignment vertical="center"/>
    </xf>
    <xf numFmtId="168" fontId="11" fillId="2" borderId="15" xfId="6" applyNumberFormat="1" applyFont="1" applyFill="1" applyBorder="1" applyAlignment="1">
      <alignment vertical="center"/>
    </xf>
    <xf numFmtId="49" fontId="11" fillId="2" borderId="0" xfId="2" applyNumberFormat="1" applyFont="1" applyFill="1" applyBorder="1" applyAlignment="1">
      <alignment horizontal="left" vertical="center" wrapText="1"/>
    </xf>
    <xf numFmtId="168" fontId="16" fillId="2" borderId="14" xfId="6" applyNumberFormat="1" applyFont="1" applyFill="1" applyBorder="1" applyAlignment="1">
      <alignment vertical="center"/>
    </xf>
    <xf numFmtId="168" fontId="16" fillId="2" borderId="13" xfId="6" applyNumberFormat="1" applyFont="1" applyFill="1" applyBorder="1" applyAlignment="1">
      <alignment vertical="center"/>
    </xf>
    <xf numFmtId="49" fontId="13" fillId="2" borderId="0" xfId="2" applyNumberFormat="1" applyFont="1" applyFill="1" applyBorder="1" applyAlignment="1">
      <alignment horizontal="center" vertical="center"/>
    </xf>
    <xf numFmtId="49" fontId="13" fillId="2" borderId="23" xfId="2" applyNumberFormat="1" applyFont="1" applyFill="1" applyBorder="1" applyAlignment="1">
      <alignment horizontal="center" vertical="center"/>
    </xf>
    <xf numFmtId="49" fontId="13" fillId="2" borderId="12" xfId="2" applyNumberFormat="1" applyFont="1" applyFill="1" applyBorder="1" applyAlignment="1">
      <alignment vertical="center"/>
    </xf>
    <xf numFmtId="49" fontId="13" fillId="2" borderId="13" xfId="2" applyNumberFormat="1" applyFont="1" applyFill="1" applyBorder="1" applyAlignment="1">
      <alignment vertical="center"/>
    </xf>
    <xf numFmtId="164" fontId="17" fillId="3" borderId="39" xfId="2" applyFont="1" applyFill="1" applyBorder="1" applyAlignment="1">
      <alignment horizontal="left" vertical="center"/>
    </xf>
    <xf numFmtId="164" fontId="11" fillId="3" borderId="27" xfId="2" applyFont="1" applyFill="1" applyBorder="1" applyAlignment="1">
      <alignment horizontal="left" vertical="center"/>
    </xf>
    <xf numFmtId="164" fontId="13" fillId="2" borderId="0" xfId="2" applyFont="1" applyFill="1" applyBorder="1" applyAlignment="1">
      <alignment horizontal="right" vertical="center"/>
    </xf>
    <xf numFmtId="0" fontId="11" fillId="2" borderId="0" xfId="1" applyFont="1" applyFill="1" applyAlignment="1">
      <alignment horizontal="left" vertical="center"/>
    </xf>
    <xf numFmtId="49" fontId="11" fillId="2" borderId="23" xfId="2" applyNumberFormat="1" applyFont="1" applyFill="1" applyBorder="1" applyAlignment="1">
      <alignment horizontal="left" vertical="center" wrapText="1"/>
    </xf>
    <xf numFmtId="49" fontId="16" fillId="0" borderId="23" xfId="2" applyNumberFormat="1" applyFont="1" applyFill="1" applyBorder="1" applyAlignment="1">
      <alignment horizontal="left" vertical="center" wrapText="1"/>
    </xf>
    <xf numFmtId="168" fontId="20" fillId="2" borderId="24" xfId="6" applyNumberFormat="1" applyFont="1" applyFill="1" applyBorder="1" applyAlignment="1">
      <alignment vertical="center"/>
    </xf>
    <xf numFmtId="164" fontId="13" fillId="0" borderId="22" xfId="2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49" fontId="13" fillId="0" borderId="0" xfId="1" applyNumberFormat="1" applyFont="1" applyAlignment="1">
      <alignment vertical="center"/>
    </xf>
    <xf numFmtId="168" fontId="20" fillId="0" borderId="24" xfId="6" applyNumberFormat="1" applyFont="1" applyFill="1" applyBorder="1" applyAlignment="1">
      <alignment vertical="center"/>
    </xf>
    <xf numFmtId="49" fontId="13" fillId="0" borderId="23" xfId="2" applyNumberFormat="1" applyFont="1" applyFill="1" applyBorder="1" applyAlignment="1">
      <alignment horizontal="left" vertical="center"/>
    </xf>
    <xf numFmtId="49" fontId="13" fillId="0" borderId="23" xfId="2" applyNumberFormat="1" applyFont="1" applyFill="1" applyBorder="1" applyAlignment="1">
      <alignment horizontal="left" vertical="center" wrapText="1"/>
    </xf>
    <xf numFmtId="49" fontId="13" fillId="2" borderId="0" xfId="2" applyNumberFormat="1" applyFont="1" applyFill="1" applyBorder="1" applyAlignment="1">
      <alignment horizontal="left" vertical="center" wrapText="1"/>
    </xf>
    <xf numFmtId="49" fontId="13" fillId="2" borderId="23" xfId="2" applyNumberFormat="1" applyFont="1" applyFill="1" applyBorder="1" applyAlignment="1">
      <alignment horizontal="left" vertical="center" wrapText="1"/>
    </xf>
    <xf numFmtId="168" fontId="13" fillId="2" borderId="14" xfId="6" applyNumberFormat="1" applyFont="1" applyFill="1" applyBorder="1" applyAlignment="1">
      <alignment vertical="center"/>
    </xf>
    <xf numFmtId="164" fontId="17" fillId="3" borderId="26" xfId="2" applyFont="1" applyFill="1" applyBorder="1" applyAlignment="1">
      <alignment horizontal="left" vertical="center"/>
    </xf>
    <xf numFmtId="164" fontId="13" fillId="4" borderId="30" xfId="2" applyFont="1" applyFill="1" applyBorder="1" applyAlignment="1">
      <alignment horizontal="right" vertical="center"/>
    </xf>
    <xf numFmtId="0" fontId="13" fillId="2" borderId="40" xfId="1" applyFont="1" applyFill="1" applyBorder="1" applyAlignment="1">
      <alignment horizontal="center" vertical="center"/>
    </xf>
    <xf numFmtId="164" fontId="13" fillId="2" borderId="41" xfId="2" applyFont="1" applyFill="1" applyBorder="1" applyAlignment="1">
      <alignment horizontal="right" vertical="center"/>
    </xf>
    <xf numFmtId="49" fontId="13" fillId="2" borderId="41" xfId="2" applyNumberFormat="1" applyFont="1" applyFill="1" applyBorder="1" applyAlignment="1">
      <alignment horizontal="left" vertical="center"/>
    </xf>
    <xf numFmtId="168" fontId="13" fillId="2" borderId="41" xfId="6" applyNumberFormat="1" applyFont="1" applyFill="1" applyBorder="1" applyAlignment="1">
      <alignment vertical="center"/>
    </xf>
    <xf numFmtId="168" fontId="13" fillId="2" borderId="42" xfId="6" applyNumberFormat="1" applyFont="1" applyFill="1" applyBorder="1" applyAlignment="1">
      <alignment vertical="center"/>
    </xf>
    <xf numFmtId="168" fontId="13" fillId="2" borderId="43" xfId="6" applyNumberFormat="1" applyFont="1" applyFill="1" applyBorder="1" applyAlignment="1">
      <alignment vertical="center"/>
    </xf>
    <xf numFmtId="166" fontId="13" fillId="2" borderId="43" xfId="6" applyNumberFormat="1" applyFont="1" applyFill="1" applyBorder="1" applyAlignment="1">
      <alignment horizontal="center" vertical="center"/>
    </xf>
    <xf numFmtId="167" fontId="13" fillId="2" borderId="44" xfId="5" applyNumberFormat="1" applyFont="1" applyFill="1" applyBorder="1" applyAlignment="1">
      <alignment horizontal="right" vertical="center"/>
    </xf>
    <xf numFmtId="164" fontId="17" fillId="3" borderId="34" xfId="2" applyFont="1" applyFill="1" applyBorder="1" applyAlignment="1">
      <alignment horizontal="left" vertical="center"/>
    </xf>
    <xf numFmtId="164" fontId="11" fillId="3" borderId="35" xfId="2" applyFont="1" applyFill="1" applyBorder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2" borderId="0" xfId="1" applyNumberFormat="1" applyFont="1" applyFill="1"/>
    <xf numFmtId="171" fontId="13" fillId="2" borderId="0" xfId="3" applyNumberFormat="1" applyFont="1" applyFill="1"/>
    <xf numFmtId="0" fontId="2" fillId="2" borderId="0" xfId="7" applyFont="1" applyFill="1" applyAlignment="1">
      <alignment horizontal="center" vertical="center"/>
    </xf>
    <xf numFmtId="0" fontId="5" fillId="2" borderId="45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/>
    </xf>
    <xf numFmtId="0" fontId="4" fillId="2" borderId="0" xfId="7" applyFont="1" applyFill="1" applyAlignment="1">
      <alignment vertical="center"/>
    </xf>
    <xf numFmtId="0" fontId="7" fillId="2" borderId="46" xfId="7" applyFont="1" applyFill="1" applyBorder="1" applyAlignment="1">
      <alignment horizontal="center" vertical="center"/>
    </xf>
    <xf numFmtId="0" fontId="7" fillId="2" borderId="6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4" fillId="2" borderId="0" xfId="7" applyFont="1" applyFill="1"/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2" xfId="8" applyNumberFormat="1" applyFont="1" applyFill="1" applyBorder="1" applyAlignment="1">
      <alignment horizontal="center" vertical="center" wrapText="1"/>
    </xf>
    <xf numFmtId="0" fontId="10" fillId="2" borderId="7" xfId="8" applyNumberFormat="1" applyFont="1" applyFill="1" applyBorder="1" applyAlignment="1">
      <alignment horizontal="center" vertical="center" wrapText="1"/>
    </xf>
    <xf numFmtId="172" fontId="7" fillId="2" borderId="8" xfId="3" applyNumberFormat="1" applyFont="1" applyFill="1" applyBorder="1" applyAlignment="1">
      <alignment horizontal="center" vertical="center" wrapText="1"/>
    </xf>
    <xf numFmtId="0" fontId="13" fillId="2" borderId="0" xfId="7" applyFont="1" applyFill="1"/>
    <xf numFmtId="0" fontId="10" fillId="2" borderId="11" xfId="8" applyNumberFormat="1" applyFont="1" applyFill="1" applyBorder="1" applyAlignment="1">
      <alignment horizontal="center" vertical="center" wrapText="1"/>
    </xf>
    <xf numFmtId="0" fontId="10" fillId="2" borderId="12" xfId="8" applyNumberFormat="1" applyFont="1" applyFill="1" applyBorder="1" applyAlignment="1">
      <alignment horizontal="center" vertical="center" wrapText="1"/>
    </xf>
    <xf numFmtId="0" fontId="10" fillId="2" borderId="13" xfId="8" applyNumberFormat="1" applyFont="1" applyFill="1" applyBorder="1" applyAlignment="1">
      <alignment horizontal="center" vertical="center" wrapText="1"/>
    </xf>
    <xf numFmtId="172" fontId="7" fillId="2" borderId="14" xfId="3" applyNumberFormat="1" applyFont="1" applyFill="1" applyBorder="1" applyAlignment="1">
      <alignment horizontal="center" vertical="center" wrapText="1"/>
    </xf>
    <xf numFmtId="4" fontId="7" fillId="2" borderId="15" xfId="3" applyNumberFormat="1" applyFont="1" applyFill="1" applyBorder="1" applyAlignment="1">
      <alignment horizontal="center" vertical="center" wrapText="1"/>
    </xf>
    <xf numFmtId="4" fontId="7" fillId="2" borderId="16" xfId="3" applyNumberFormat="1" applyFont="1" applyFill="1" applyBorder="1" applyAlignment="1">
      <alignment horizontal="center" vertical="center" wrapText="1"/>
    </xf>
    <xf numFmtId="164" fontId="11" fillId="2" borderId="17" xfId="8" applyNumberFormat="1" applyFont="1" applyFill="1" applyBorder="1" applyAlignment="1">
      <alignment horizontal="left" vertical="center"/>
    </xf>
    <xf numFmtId="164" fontId="11" fillId="2" borderId="18" xfId="8" applyNumberFormat="1" applyFont="1" applyFill="1" applyBorder="1" applyAlignment="1">
      <alignment horizontal="left" vertical="center"/>
    </xf>
    <xf numFmtId="164" fontId="11" fillId="2" borderId="19" xfId="8" applyNumberFormat="1" applyFont="1" applyFill="1" applyBorder="1" applyAlignment="1">
      <alignment horizontal="left" vertical="center"/>
    </xf>
    <xf numFmtId="165" fontId="11" fillId="2" borderId="20" xfId="9" applyNumberFormat="1" applyFont="1" applyFill="1" applyBorder="1" applyAlignment="1">
      <alignment vertical="center"/>
    </xf>
    <xf numFmtId="165" fontId="11" fillId="2" borderId="20" xfId="10" applyNumberFormat="1" applyFont="1" applyFill="1" applyBorder="1" applyAlignment="1">
      <alignment horizontal="center" vertical="center"/>
    </xf>
    <xf numFmtId="167" fontId="11" fillId="2" borderId="21" xfId="11" applyNumberFormat="1" applyFont="1" applyFill="1" applyBorder="1" applyAlignment="1">
      <alignment horizontal="right" vertical="center"/>
    </xf>
    <xf numFmtId="0" fontId="11" fillId="2" borderId="0" xfId="7" applyFont="1" applyFill="1" applyAlignment="1">
      <alignment vertical="center"/>
    </xf>
    <xf numFmtId="49" fontId="11" fillId="2" borderId="22" xfId="8" applyNumberFormat="1" applyFont="1" applyFill="1" applyBorder="1" applyAlignment="1">
      <alignment horizontal="left" vertical="center"/>
    </xf>
    <xf numFmtId="49" fontId="11" fillId="2" borderId="0" xfId="8" applyNumberFormat="1" applyFont="1" applyFill="1" applyBorder="1" applyAlignment="1">
      <alignment horizontal="right" vertical="center"/>
    </xf>
    <xf numFmtId="49" fontId="11" fillId="2" borderId="0" xfId="8" applyNumberFormat="1" applyFont="1" applyFill="1" applyBorder="1" applyAlignment="1">
      <alignment horizontal="left" vertical="center"/>
    </xf>
    <xf numFmtId="49" fontId="11" fillId="2" borderId="23" xfId="8" applyNumberFormat="1" applyFont="1" applyFill="1" applyBorder="1" applyAlignment="1">
      <alignment horizontal="left" vertical="center"/>
    </xf>
    <xf numFmtId="165" fontId="11" fillId="2" borderId="24" xfId="9" applyNumberFormat="1" applyFont="1" applyFill="1" applyBorder="1" applyAlignment="1">
      <alignment vertical="center"/>
    </xf>
    <xf numFmtId="167" fontId="11" fillId="2" borderId="25" xfId="11" applyNumberFormat="1" applyFont="1" applyFill="1" applyBorder="1" applyAlignment="1">
      <alignment horizontal="right" vertical="center"/>
    </xf>
    <xf numFmtId="170" fontId="11" fillId="2" borderId="0" xfId="7" applyNumberFormat="1" applyFont="1" applyFill="1" applyAlignment="1">
      <alignment vertical="center"/>
    </xf>
    <xf numFmtId="49" fontId="13" fillId="2" borderId="22" xfId="8" applyNumberFormat="1" applyFont="1" applyFill="1" applyBorder="1" applyAlignment="1">
      <alignment horizontal="left" vertical="center"/>
    </xf>
    <xf numFmtId="49" fontId="13" fillId="2" borderId="0" xfId="8" applyNumberFormat="1" applyFont="1" applyFill="1" applyBorder="1" applyAlignment="1">
      <alignment horizontal="right" vertical="center"/>
    </xf>
    <xf numFmtId="49" fontId="13" fillId="2" borderId="0" xfId="8" applyNumberFormat="1" applyFont="1" applyFill="1" applyBorder="1" applyAlignment="1">
      <alignment horizontal="left" vertical="center"/>
    </xf>
    <xf numFmtId="49" fontId="13" fillId="2" borderId="23" xfId="8" applyNumberFormat="1" applyFont="1" applyFill="1" applyBorder="1" applyAlignment="1">
      <alignment horizontal="left" vertical="center"/>
    </xf>
    <xf numFmtId="165" fontId="13" fillId="2" borderId="24" xfId="9" applyNumberFormat="1" applyFont="1" applyFill="1" applyBorder="1" applyAlignment="1">
      <alignment vertical="center"/>
    </xf>
    <xf numFmtId="167" fontId="13" fillId="2" borderId="25" xfId="11" applyNumberFormat="1" applyFont="1" applyFill="1" applyBorder="1" applyAlignment="1">
      <alignment horizontal="right" vertical="center"/>
    </xf>
    <xf numFmtId="0" fontId="13" fillId="2" borderId="0" xfId="7" applyFont="1" applyFill="1" applyAlignment="1">
      <alignment vertical="center"/>
    </xf>
    <xf numFmtId="49" fontId="13" fillId="0" borderId="22" xfId="8" applyNumberFormat="1" applyFont="1" applyFill="1" applyBorder="1" applyAlignment="1">
      <alignment horizontal="left" vertical="center"/>
    </xf>
    <xf numFmtId="49" fontId="13" fillId="0" borderId="0" xfId="8" applyNumberFormat="1" applyFont="1" applyFill="1" applyBorder="1" applyAlignment="1">
      <alignment horizontal="right" vertical="center"/>
    </xf>
    <xf numFmtId="49" fontId="13" fillId="0" borderId="0" xfId="8" applyNumberFormat="1" applyFont="1" applyFill="1" applyBorder="1" applyAlignment="1">
      <alignment horizontal="left" vertical="center"/>
    </xf>
    <xf numFmtId="49" fontId="16" fillId="0" borderId="0" xfId="8" applyNumberFormat="1" applyFont="1" applyFill="1" applyBorder="1" applyAlignment="1">
      <alignment horizontal="left" vertical="center"/>
    </xf>
    <xf numFmtId="49" fontId="16" fillId="0" borderId="23" xfId="8" applyNumberFormat="1" applyFont="1" applyFill="1" applyBorder="1" applyAlignment="1">
      <alignment horizontal="left" vertical="center"/>
    </xf>
    <xf numFmtId="165" fontId="13" fillId="0" borderId="23" xfId="9" applyNumberFormat="1" applyFont="1" applyFill="1" applyBorder="1" applyAlignment="1">
      <alignment vertical="center"/>
    </xf>
    <xf numFmtId="0" fontId="13" fillId="0" borderId="0" xfId="7" applyFont="1" applyAlignment="1">
      <alignment vertical="center"/>
    </xf>
    <xf numFmtId="165" fontId="16" fillId="0" borderId="23" xfId="8" applyNumberFormat="1" applyFont="1" applyFill="1" applyBorder="1" applyAlignment="1">
      <alignment horizontal="left" vertical="center"/>
    </xf>
    <xf numFmtId="165" fontId="13" fillId="0" borderId="23" xfId="8" applyNumberFormat="1" applyFont="1" applyFill="1" applyBorder="1" applyAlignment="1">
      <alignment horizontal="right" vertical="center"/>
    </xf>
    <xf numFmtId="49" fontId="13" fillId="2" borderId="23" xfId="7" applyNumberFormat="1" applyFont="1" applyFill="1" applyBorder="1" applyAlignment="1">
      <alignment horizontal="left" vertical="center"/>
    </xf>
    <xf numFmtId="49" fontId="16" fillId="2" borderId="0" xfId="8" applyNumberFormat="1" applyFont="1" applyFill="1" applyBorder="1" applyAlignment="1">
      <alignment horizontal="left" vertical="center"/>
    </xf>
    <xf numFmtId="49" fontId="16" fillId="2" borderId="23" xfId="8" applyNumberFormat="1" applyFont="1" applyFill="1" applyBorder="1" applyAlignment="1">
      <alignment horizontal="left" vertical="center"/>
    </xf>
    <xf numFmtId="165" fontId="16" fillId="2" borderId="24" xfId="9" applyNumberFormat="1" applyFont="1" applyFill="1" applyBorder="1" applyAlignment="1">
      <alignment vertical="center"/>
    </xf>
    <xf numFmtId="49" fontId="11" fillId="2" borderId="22" xfId="7" applyNumberFormat="1" applyFont="1" applyFill="1" applyBorder="1" applyAlignment="1">
      <alignment horizontal="center" vertical="center"/>
    </xf>
    <xf numFmtId="165" fontId="11" fillId="2" borderId="24" xfId="10" applyNumberFormat="1" applyFont="1" applyFill="1" applyBorder="1" applyAlignment="1">
      <alignment horizontal="center" vertical="center"/>
    </xf>
    <xf numFmtId="165" fontId="13" fillId="2" borderId="24" xfId="10" applyNumberFormat="1" applyFont="1" applyFill="1" applyBorder="1" applyAlignment="1">
      <alignment horizontal="center" vertical="center"/>
    </xf>
    <xf numFmtId="165" fontId="13" fillId="0" borderId="24" xfId="9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 wrapText="1"/>
    </xf>
    <xf numFmtId="49" fontId="11" fillId="2" borderId="23" xfId="8" applyNumberFormat="1" applyFont="1" applyFill="1" applyBorder="1" applyAlignment="1">
      <alignment vertical="center" wrapText="1"/>
    </xf>
    <xf numFmtId="165" fontId="11" fillId="0" borderId="24" xfId="9" applyNumberFormat="1" applyFont="1" applyFill="1" applyBorder="1" applyAlignment="1">
      <alignment vertical="center"/>
    </xf>
    <xf numFmtId="49" fontId="11" fillId="3" borderId="26" xfId="7" applyNumberFormat="1" applyFont="1" applyFill="1" applyBorder="1" applyAlignment="1">
      <alignment horizontal="center" vertical="center"/>
    </xf>
    <xf numFmtId="49" fontId="11" fillId="3" borderId="27" xfId="8" applyNumberFormat="1" applyFont="1" applyFill="1" applyBorder="1" applyAlignment="1">
      <alignment horizontal="left" vertical="center"/>
    </xf>
    <xf numFmtId="49" fontId="11" fillId="3" borderId="28" xfId="8" applyNumberFormat="1" applyFont="1" applyFill="1" applyBorder="1" applyAlignment="1">
      <alignment horizontal="left" vertical="center"/>
    </xf>
    <xf numFmtId="165" fontId="11" fillId="3" borderId="15" xfId="9" applyNumberFormat="1" applyFont="1" applyFill="1" applyBorder="1" applyAlignment="1">
      <alignment vertical="center"/>
    </xf>
    <xf numFmtId="165" fontId="11" fillId="3" borderId="15" xfId="10" applyNumberFormat="1" applyFont="1" applyFill="1" applyBorder="1" applyAlignment="1">
      <alignment horizontal="center" vertical="center"/>
    </xf>
    <xf numFmtId="167" fontId="11" fillId="3" borderId="16" xfId="11" applyNumberFormat="1" applyFont="1" applyFill="1" applyBorder="1" applyAlignment="1">
      <alignment horizontal="right" vertical="center"/>
    </xf>
    <xf numFmtId="49" fontId="13" fillId="2" borderId="22" xfId="7" applyNumberFormat="1" applyFont="1" applyFill="1" applyBorder="1" applyAlignment="1">
      <alignment horizontal="center" vertical="center"/>
    </xf>
    <xf numFmtId="49" fontId="11" fillId="2" borderId="0" xfId="7" applyNumberFormat="1" applyFont="1" applyFill="1" applyAlignment="1">
      <alignment horizontal="left" vertical="center"/>
    </xf>
    <xf numFmtId="49" fontId="11" fillId="2" borderId="0" xfId="7" applyNumberFormat="1" applyFont="1" applyFill="1" applyAlignment="1">
      <alignment horizontal="center" vertical="center"/>
    </xf>
    <xf numFmtId="49" fontId="11" fillId="2" borderId="23" xfId="7" applyNumberFormat="1" applyFont="1" applyFill="1" applyBorder="1" applyAlignment="1">
      <alignment horizontal="center" vertical="center"/>
    </xf>
    <xf numFmtId="49" fontId="11" fillId="2" borderId="0" xfId="8" applyNumberFormat="1" applyFont="1" applyFill="1" applyBorder="1" applyAlignment="1">
      <alignment horizontal="center" vertical="center"/>
    </xf>
    <xf numFmtId="49" fontId="13" fillId="2" borderId="0" xfId="7" applyNumberFormat="1" applyFont="1" applyFill="1" applyAlignment="1">
      <alignment horizontal="center" vertical="center"/>
    </xf>
    <xf numFmtId="165" fontId="13" fillId="2" borderId="24" xfId="9" quotePrefix="1" applyNumberFormat="1" applyFont="1" applyFill="1" applyBorder="1" applyAlignment="1">
      <alignment vertical="center"/>
    </xf>
    <xf numFmtId="49" fontId="13" fillId="2" borderId="0" xfId="7" applyNumberFormat="1" applyFont="1" applyFill="1" applyAlignment="1">
      <alignment horizontal="right" vertical="center"/>
    </xf>
    <xf numFmtId="49" fontId="13" fillId="2" borderId="0" xfId="7" applyNumberFormat="1" applyFont="1" applyFill="1" applyAlignment="1">
      <alignment horizontal="left" vertical="center"/>
    </xf>
    <xf numFmtId="49" fontId="21" fillId="2" borderId="0" xfId="7" applyNumberFormat="1" applyFont="1" applyFill="1" applyAlignment="1">
      <alignment horizontal="center" vertical="center"/>
    </xf>
    <xf numFmtId="49" fontId="21" fillId="2" borderId="0" xfId="7" applyNumberFormat="1" applyFont="1" applyFill="1" applyAlignment="1">
      <alignment vertical="center"/>
    </xf>
    <xf numFmtId="49" fontId="21" fillId="2" borderId="23" xfId="7" applyNumberFormat="1" applyFont="1" applyFill="1" applyBorder="1" applyAlignment="1">
      <alignment vertical="center"/>
    </xf>
    <xf numFmtId="49" fontId="21" fillId="2" borderId="0" xfId="8" applyNumberFormat="1" applyFont="1" applyFill="1" applyBorder="1" applyAlignment="1">
      <alignment horizontal="right" vertical="center"/>
    </xf>
    <xf numFmtId="49" fontId="11" fillId="2" borderId="0" xfId="7" applyNumberFormat="1" applyFont="1" applyFill="1" applyAlignment="1">
      <alignment vertical="center"/>
    </xf>
    <xf numFmtId="49" fontId="13" fillId="2" borderId="0" xfId="7" applyNumberFormat="1" applyFont="1" applyFill="1" applyAlignment="1">
      <alignment vertical="center"/>
    </xf>
    <xf numFmtId="49" fontId="11" fillId="2" borderId="23" xfId="7" applyNumberFormat="1" applyFont="1" applyFill="1" applyBorder="1" applyAlignment="1">
      <alignment vertical="center"/>
    </xf>
    <xf numFmtId="49" fontId="13" fillId="2" borderId="23" xfId="7" applyNumberFormat="1" applyFont="1" applyFill="1" applyBorder="1" applyAlignment="1">
      <alignment vertical="center"/>
    </xf>
    <xf numFmtId="49" fontId="21" fillId="2" borderId="0" xfId="7" applyNumberFormat="1" applyFont="1" applyFill="1" applyAlignment="1">
      <alignment horizontal="left" vertical="center"/>
    </xf>
    <xf numFmtId="49" fontId="13" fillId="2" borderId="22" xfId="7" applyNumberFormat="1" applyFont="1" applyFill="1" applyBorder="1" applyAlignment="1">
      <alignment horizontal="left" vertical="center"/>
    </xf>
    <xf numFmtId="49" fontId="18" fillId="4" borderId="29" xfId="8" applyNumberFormat="1" applyFont="1" applyFill="1" applyBorder="1" applyAlignment="1">
      <alignment horizontal="left" vertical="center"/>
    </xf>
    <xf numFmtId="49" fontId="11" fillId="4" borderId="30" xfId="8" applyNumberFormat="1" applyFont="1" applyFill="1" applyBorder="1" applyAlignment="1">
      <alignment horizontal="left" vertical="center"/>
    </xf>
    <xf numFmtId="49" fontId="11" fillId="4" borderId="31" xfId="8" applyNumberFormat="1" applyFont="1" applyFill="1" applyBorder="1" applyAlignment="1">
      <alignment horizontal="left" vertical="center"/>
    </xf>
    <xf numFmtId="165" fontId="11" fillId="4" borderId="32" xfId="9" applyNumberFormat="1" applyFont="1" applyFill="1" applyBorder="1" applyAlignment="1">
      <alignment vertical="center"/>
    </xf>
    <xf numFmtId="165" fontId="11" fillId="4" borderId="32" xfId="10" applyNumberFormat="1" applyFont="1" applyFill="1" applyBorder="1" applyAlignment="1">
      <alignment horizontal="center" vertical="center"/>
    </xf>
    <xf numFmtId="167" fontId="11" fillId="4" borderId="33" xfId="11" applyNumberFormat="1" applyFont="1" applyFill="1" applyBorder="1" applyAlignment="1">
      <alignment horizontal="right" vertical="center"/>
    </xf>
    <xf numFmtId="49" fontId="11" fillId="2" borderId="40" xfId="8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horizontal="center" vertical="center"/>
    </xf>
    <xf numFmtId="49" fontId="11" fillId="2" borderId="41" xfId="7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vertical="center"/>
    </xf>
    <xf numFmtId="49" fontId="11" fillId="2" borderId="42" xfId="7" applyNumberFormat="1" applyFont="1" applyFill="1" applyBorder="1" applyAlignment="1">
      <alignment vertical="center"/>
    </xf>
    <xf numFmtId="165" fontId="11" fillId="2" borderId="43" xfId="9" applyNumberFormat="1" applyFont="1" applyFill="1" applyBorder="1" applyAlignment="1">
      <alignment vertical="center"/>
    </xf>
    <xf numFmtId="165" fontId="11" fillId="2" borderId="43" xfId="10" applyNumberFormat="1" applyFont="1" applyFill="1" applyBorder="1" applyAlignment="1">
      <alignment horizontal="center" vertical="center"/>
    </xf>
    <xf numFmtId="167" fontId="11" fillId="2" borderId="44" xfId="11" applyNumberFormat="1" applyFont="1" applyFill="1" applyBorder="1" applyAlignment="1">
      <alignment horizontal="right" vertical="center"/>
    </xf>
    <xf numFmtId="49" fontId="11" fillId="2" borderId="4" xfId="7" applyNumberFormat="1" applyFont="1" applyFill="1" applyBorder="1" applyAlignment="1">
      <alignment horizontal="center" vertical="center"/>
    </xf>
    <xf numFmtId="49" fontId="11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vertical="center"/>
    </xf>
    <xf numFmtId="49" fontId="13" fillId="2" borderId="47" xfId="7" applyNumberFormat="1" applyFont="1" applyFill="1" applyBorder="1" applyAlignment="1">
      <alignment vertical="center"/>
    </xf>
    <xf numFmtId="165" fontId="13" fillId="2" borderId="48" xfId="9" applyNumberFormat="1" applyFont="1" applyFill="1" applyBorder="1" applyAlignment="1">
      <alignment vertical="center"/>
    </xf>
    <xf numFmtId="165" fontId="13" fillId="2" borderId="48" xfId="10" applyNumberFormat="1" applyFont="1" applyFill="1" applyBorder="1" applyAlignment="1">
      <alignment horizontal="center" vertical="center"/>
    </xf>
    <xf numFmtId="167" fontId="11" fillId="2" borderId="49" xfId="11" applyNumberFormat="1" applyFont="1" applyFill="1" applyBorder="1" applyAlignment="1">
      <alignment horizontal="right" vertical="center"/>
    </xf>
    <xf numFmtId="172" fontId="13" fillId="2" borderId="0" xfId="9" applyNumberFormat="1" applyFont="1" applyFill="1" applyAlignment="1">
      <alignment vertical="center"/>
    </xf>
    <xf numFmtId="165" fontId="11" fillId="2" borderId="0" xfId="7" applyNumberFormat="1" applyFont="1" applyFill="1" applyAlignment="1">
      <alignment vertical="center"/>
    </xf>
    <xf numFmtId="167" fontId="11" fillId="2" borderId="0" xfId="11" applyNumberFormat="1" applyFont="1" applyFill="1" applyAlignment="1">
      <alignment vertical="center"/>
    </xf>
    <xf numFmtId="49" fontId="13" fillId="2" borderId="0" xfId="7" applyNumberFormat="1" applyFont="1" applyFill="1"/>
    <xf numFmtId="172" fontId="13" fillId="2" borderId="0" xfId="9" applyNumberFormat="1" applyFont="1" applyFill="1"/>
    <xf numFmtId="172" fontId="13" fillId="2" borderId="0" xfId="7" applyNumberFormat="1" applyFont="1" applyFill="1"/>
    <xf numFmtId="0" fontId="13" fillId="2" borderId="0" xfId="7" applyFont="1" applyFill="1" applyAlignment="1">
      <alignment horizontal="center" vertical="center"/>
    </xf>
    <xf numFmtId="0" fontId="11" fillId="2" borderId="0" xfId="7" applyFont="1" applyFill="1" applyAlignment="1">
      <alignment horizontal="center" vertical="center"/>
    </xf>
  </cellXfs>
  <cellStyles count="21">
    <cellStyle name="Comma [0]_Marilù (v.0.5)" xfId="2"/>
    <cellStyle name="Comma [0]_Marilù (v.0.5) 2" xfId="8"/>
    <cellStyle name="Comma 2" xfId="6"/>
    <cellStyle name="Comma 2 2" xfId="12"/>
    <cellStyle name="Migliaia [0] 2" xfId="13"/>
    <cellStyle name="Migliaia [0]_Asl 6_Raccordo MONISANIT al 31 dicembre 2007 (v. FINALE del 30.05.2008)" xfId="3"/>
    <cellStyle name="Migliaia [0]_Asl 6_Raccordo MONISANIT al 31 dicembre 2007 (v. FINALE del 30.05.2008) 2" xfId="9"/>
    <cellStyle name="Migliaia 2" xfId="14"/>
    <cellStyle name="Migliaia 3" xfId="15"/>
    <cellStyle name="Migliaia 4" xfId="16"/>
    <cellStyle name="Migliaia 5" xfId="17"/>
    <cellStyle name="Migliaia_Asl 6_Raccordo MONISANIT al 31 dicembre 2007 (v. FINALE del 30.05.2008)" xfId="4"/>
    <cellStyle name="Migliaia_Asl 6_Raccordo MONISANIT al 31 dicembre 2007 (v. FINALE del 30.05.2008) 2" xfId="10"/>
    <cellStyle name="Normal 2" xfId="18"/>
    <cellStyle name="Normale" xfId="0" builtinId="0"/>
    <cellStyle name="Normale 2" xfId="19"/>
    <cellStyle name="Normale_Asl 6_Raccordo MONISANIT al 31 dicembre 2007 (v. FINALE del 30.05.2008)" xfId="1"/>
    <cellStyle name="Normale_Asl 6_Raccordo MONISANIT al 31 dicembre 2007 (v. FINALE del 30.05.2008) 2" xfId="7"/>
    <cellStyle name="Percent 2" xfId="5"/>
    <cellStyle name="Percent 3" xfId="11"/>
    <cellStyle name="Percent 3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view="pageBreakPreview" topLeftCell="A43" zoomScale="75" zoomScaleSheetLayoutView="75" workbookViewId="0">
      <selection activeCell="M8" sqref="M8"/>
    </sheetView>
  </sheetViews>
  <sheetFormatPr defaultColWidth="10.42578125" defaultRowHeight="15.75"/>
  <cols>
    <col min="1" max="1" width="4.5703125" style="136" customWidth="1"/>
    <col min="2" max="2" width="9.140625" style="136" customWidth="1"/>
    <col min="3" max="3" width="3.5703125" style="136" customWidth="1"/>
    <col min="4" max="4" width="4" style="136" customWidth="1"/>
    <col min="5" max="5" width="3.42578125" style="136" customWidth="1"/>
    <col min="6" max="6" width="4" style="136" customWidth="1"/>
    <col min="7" max="7" width="68.7109375" style="23" customWidth="1"/>
    <col min="8" max="9" width="15.85546875" style="23" customWidth="1"/>
    <col min="10" max="13" width="14.7109375" style="23" customWidth="1"/>
    <col min="14" max="16384" width="10.42578125" style="23"/>
  </cols>
  <sheetData>
    <row r="1" spans="1:13" s="7" customFormat="1" ht="27.6" customHeight="1">
      <c r="A1" s="1"/>
      <c r="B1" s="2"/>
      <c r="C1" s="2"/>
      <c r="D1" s="2"/>
      <c r="E1" s="2"/>
      <c r="F1" s="2"/>
      <c r="G1" s="3" t="s">
        <v>0</v>
      </c>
      <c r="H1" s="3"/>
      <c r="I1" s="3"/>
      <c r="J1" s="3"/>
      <c r="K1" s="4"/>
      <c r="L1" s="5" t="s">
        <v>1</v>
      </c>
      <c r="M1" s="6"/>
    </row>
    <row r="2" spans="1:13" s="7" customFormat="1" ht="27.6" customHeight="1" thickBot="1">
      <c r="A2" s="8"/>
      <c r="B2" s="9"/>
      <c r="C2" s="9"/>
      <c r="D2" s="9"/>
      <c r="E2" s="9"/>
      <c r="F2" s="9"/>
      <c r="G2" s="10" t="s">
        <v>2</v>
      </c>
      <c r="H2" s="10"/>
      <c r="I2" s="10"/>
      <c r="J2" s="10"/>
      <c r="K2" s="11"/>
      <c r="L2" s="12"/>
      <c r="M2" s="13"/>
    </row>
    <row r="3" spans="1:13" s="16" customFormat="1" ht="15" customHeight="1" thickBot="1">
      <c r="A3" s="14"/>
      <c r="B3" s="14"/>
      <c r="C3" s="14"/>
      <c r="D3" s="14"/>
      <c r="E3" s="14"/>
      <c r="F3" s="14"/>
      <c r="G3" s="14"/>
      <c r="H3" s="15"/>
      <c r="I3" s="15"/>
    </row>
    <row r="4" spans="1:13" ht="26.65" customHeight="1">
      <c r="A4" s="17" t="s">
        <v>3</v>
      </c>
      <c r="B4" s="18"/>
      <c r="C4" s="18"/>
      <c r="D4" s="18"/>
      <c r="E4" s="18"/>
      <c r="F4" s="18"/>
      <c r="G4" s="18"/>
      <c r="H4" s="18"/>
      <c r="I4" s="19"/>
      <c r="J4" s="20" t="s">
        <v>4</v>
      </c>
      <c r="K4" s="20" t="s">
        <v>5</v>
      </c>
      <c r="L4" s="21" t="s">
        <v>6</v>
      </c>
      <c r="M4" s="22"/>
    </row>
    <row r="5" spans="1:13" ht="32.2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8" t="s">
        <v>7</v>
      </c>
      <c r="M5" s="29" t="s">
        <v>8</v>
      </c>
    </row>
    <row r="6" spans="1:13" s="37" customFormat="1" ht="27.2" customHeight="1">
      <c r="A6" s="30" t="s">
        <v>9</v>
      </c>
      <c r="B6" s="31" t="s">
        <v>10</v>
      </c>
      <c r="C6" s="31"/>
      <c r="D6" s="31"/>
      <c r="E6" s="31"/>
      <c r="F6" s="31"/>
      <c r="G6" s="31"/>
      <c r="H6" s="32"/>
      <c r="I6" s="33"/>
      <c r="J6" s="34">
        <v>0</v>
      </c>
      <c r="K6" s="34">
        <v>0</v>
      </c>
      <c r="L6" s="35"/>
      <c r="M6" s="36"/>
    </row>
    <row r="7" spans="1:13" s="49" customFormat="1" ht="27.2" customHeight="1">
      <c r="A7" s="38"/>
      <c r="B7" s="39"/>
      <c r="C7" s="40" t="s">
        <v>11</v>
      </c>
      <c r="D7" s="41" t="s">
        <v>12</v>
      </c>
      <c r="E7" s="42"/>
      <c r="F7" s="43"/>
      <c r="G7" s="43"/>
      <c r="H7" s="44"/>
      <c r="I7" s="45"/>
      <c r="J7" s="46">
        <v>19083128.469999999</v>
      </c>
      <c r="K7" s="46">
        <v>19083128.469999999</v>
      </c>
      <c r="L7" s="47">
        <f>J7-K7</f>
        <v>0</v>
      </c>
      <c r="M7" s="48">
        <f t="shared" ref="M7:M30" si="0">IF(J7=0,"-    ",L7/J7)</f>
        <v>0</v>
      </c>
    </row>
    <row r="8" spans="1:13" s="49" customFormat="1" ht="27.2" customHeight="1">
      <c r="A8" s="38"/>
      <c r="B8" s="39"/>
      <c r="C8" s="40" t="s">
        <v>13</v>
      </c>
      <c r="D8" s="41" t="s">
        <v>14</v>
      </c>
      <c r="E8" s="42"/>
      <c r="F8" s="43"/>
      <c r="G8" s="43"/>
      <c r="H8" s="44"/>
      <c r="I8" s="45"/>
      <c r="J8" s="46">
        <v>56600894.289999999</v>
      </c>
      <c r="K8" s="46">
        <v>59671573.819999993</v>
      </c>
      <c r="L8" s="47">
        <f t="shared" ref="L8:L22" si="1">J8-K8</f>
        <v>-3070679.5299999937</v>
      </c>
      <c r="M8" s="48">
        <f t="shared" si="0"/>
        <v>-5.425143133370082E-2</v>
      </c>
    </row>
    <row r="9" spans="1:13" s="49" customFormat="1" ht="27.2" customHeight="1">
      <c r="A9" s="38"/>
      <c r="B9" s="39"/>
      <c r="C9" s="40"/>
      <c r="D9" s="39" t="s">
        <v>15</v>
      </c>
      <c r="E9" s="43" t="s">
        <v>16</v>
      </c>
      <c r="F9" s="43"/>
      <c r="G9" s="43"/>
      <c r="H9" s="44"/>
      <c r="I9" s="45"/>
      <c r="J9" s="50">
        <v>0</v>
      </c>
      <c r="K9" s="50">
        <v>0</v>
      </c>
      <c r="L9" s="47">
        <f t="shared" si="1"/>
        <v>0</v>
      </c>
      <c r="M9" s="48" t="str">
        <f t="shared" si="0"/>
        <v xml:space="preserve">-    </v>
      </c>
    </row>
    <row r="10" spans="1:13" s="49" customFormat="1" ht="27.2" customHeight="1">
      <c r="A10" s="38"/>
      <c r="B10" s="39"/>
      <c r="C10" s="39"/>
      <c r="D10" s="39" t="s">
        <v>17</v>
      </c>
      <c r="E10" s="43" t="s">
        <v>18</v>
      </c>
      <c r="F10" s="43"/>
      <c r="G10" s="43"/>
      <c r="H10" s="51"/>
      <c r="I10" s="52"/>
      <c r="J10" s="53">
        <v>0</v>
      </c>
      <c r="K10" s="53">
        <v>0</v>
      </c>
      <c r="L10" s="47">
        <f t="shared" si="1"/>
        <v>0</v>
      </c>
      <c r="M10" s="48" t="str">
        <f t="shared" si="0"/>
        <v xml:space="preserve">-    </v>
      </c>
    </row>
    <row r="11" spans="1:13" s="61" customFormat="1" ht="27.2" customHeight="1">
      <c r="A11" s="54"/>
      <c r="B11" s="55"/>
      <c r="C11" s="55"/>
      <c r="D11" s="55"/>
      <c r="E11" s="56" t="s">
        <v>19</v>
      </c>
      <c r="F11" s="56" t="s">
        <v>20</v>
      </c>
      <c r="G11" s="57"/>
      <c r="H11" s="58"/>
      <c r="I11" s="59"/>
      <c r="J11" s="60">
        <v>0</v>
      </c>
      <c r="K11" s="60">
        <v>0</v>
      </c>
      <c r="L11" s="47">
        <f t="shared" si="1"/>
        <v>0</v>
      </c>
      <c r="M11" s="48" t="str">
        <f t="shared" si="0"/>
        <v xml:space="preserve">-    </v>
      </c>
    </row>
    <row r="12" spans="1:13" s="49" customFormat="1" ht="27.2" customHeight="1">
      <c r="A12" s="38"/>
      <c r="B12" s="39"/>
      <c r="C12" s="39"/>
      <c r="D12" s="55"/>
      <c r="E12" s="56" t="s">
        <v>21</v>
      </c>
      <c r="F12" s="62" t="s">
        <v>22</v>
      </c>
      <c r="G12" s="43"/>
      <c r="H12" s="63"/>
      <c r="I12" s="64"/>
      <c r="J12" s="65">
        <v>0</v>
      </c>
      <c r="K12" s="65">
        <v>0</v>
      </c>
      <c r="L12" s="47">
        <f t="shared" si="1"/>
        <v>0</v>
      </c>
      <c r="M12" s="48" t="str">
        <f t="shared" si="0"/>
        <v xml:space="preserve">-    </v>
      </c>
    </row>
    <row r="13" spans="1:13" s="49" customFormat="1" ht="27.2" customHeight="1">
      <c r="A13" s="38"/>
      <c r="B13" s="39"/>
      <c r="C13" s="39"/>
      <c r="D13" s="55"/>
      <c r="E13" s="56" t="s">
        <v>23</v>
      </c>
      <c r="F13" s="62" t="s">
        <v>24</v>
      </c>
      <c r="G13" s="43"/>
      <c r="H13" s="63"/>
      <c r="I13" s="64"/>
      <c r="J13" s="65">
        <v>0</v>
      </c>
      <c r="K13" s="65">
        <v>0</v>
      </c>
      <c r="L13" s="47">
        <f t="shared" si="1"/>
        <v>0</v>
      </c>
      <c r="M13" s="48" t="str">
        <f t="shared" si="0"/>
        <v xml:space="preserve">-    </v>
      </c>
    </row>
    <row r="14" spans="1:13" s="49" customFormat="1" ht="27.2" customHeight="1">
      <c r="A14" s="38"/>
      <c r="B14" s="39"/>
      <c r="C14" s="39"/>
      <c r="D14" s="39" t="s">
        <v>25</v>
      </c>
      <c r="E14" s="43" t="s">
        <v>26</v>
      </c>
      <c r="F14" s="43"/>
      <c r="G14" s="43"/>
      <c r="H14" s="51"/>
      <c r="I14" s="52"/>
      <c r="J14" s="53">
        <v>52634325.189999998</v>
      </c>
      <c r="K14" s="53">
        <v>56895384.519999996</v>
      </c>
      <c r="L14" s="66">
        <f t="shared" si="1"/>
        <v>-4261059.3299999982</v>
      </c>
      <c r="M14" s="67">
        <f t="shared" si="0"/>
        <v>-8.0955903103504728E-2</v>
      </c>
    </row>
    <row r="15" spans="1:13" s="49" customFormat="1" ht="27.2" customHeight="1">
      <c r="A15" s="38"/>
      <c r="B15" s="39"/>
      <c r="C15" s="39"/>
      <c r="D15" s="39" t="s">
        <v>27</v>
      </c>
      <c r="E15" s="43" t="s">
        <v>28</v>
      </c>
      <c r="F15" s="43"/>
      <c r="G15" s="43"/>
      <c r="H15" s="51"/>
      <c r="I15" s="52"/>
      <c r="J15" s="53">
        <v>0</v>
      </c>
      <c r="K15" s="53">
        <v>0</v>
      </c>
      <c r="L15" s="47">
        <f t="shared" si="1"/>
        <v>0</v>
      </c>
      <c r="M15" s="48" t="str">
        <f t="shared" si="0"/>
        <v xml:space="preserve">-    </v>
      </c>
    </row>
    <row r="16" spans="1:13" s="49" customFormat="1" ht="27.2" customHeight="1">
      <c r="A16" s="38"/>
      <c r="B16" s="39"/>
      <c r="C16" s="39"/>
      <c r="D16" s="39" t="s">
        <v>29</v>
      </c>
      <c r="E16" s="43" t="s">
        <v>30</v>
      </c>
      <c r="F16" s="43"/>
      <c r="G16" s="43"/>
      <c r="H16" s="51"/>
      <c r="I16" s="52"/>
      <c r="J16" s="53">
        <v>3966569.1</v>
      </c>
      <c r="K16" s="53">
        <v>2776189.3</v>
      </c>
      <c r="L16" s="66">
        <f t="shared" si="1"/>
        <v>1190379.8000000003</v>
      </c>
      <c r="M16" s="67">
        <f t="shared" si="0"/>
        <v>0.30010312942739364</v>
      </c>
    </row>
    <row r="17" spans="1:13" s="49" customFormat="1" ht="27.2" customHeight="1">
      <c r="A17" s="38"/>
      <c r="B17" s="39"/>
      <c r="C17" s="40" t="s">
        <v>31</v>
      </c>
      <c r="D17" s="41" t="s">
        <v>32</v>
      </c>
      <c r="E17" s="42"/>
      <c r="F17" s="43"/>
      <c r="G17" s="43"/>
      <c r="H17" s="44"/>
      <c r="I17" s="45"/>
      <c r="J17" s="46">
        <v>10547610.91</v>
      </c>
      <c r="K17" s="46">
        <v>10150716.869999995</v>
      </c>
      <c r="L17" s="47">
        <f t="shared" si="1"/>
        <v>396894.04000000469</v>
      </c>
      <c r="M17" s="48">
        <f t="shared" si="0"/>
        <v>3.7628809347121116E-2</v>
      </c>
    </row>
    <row r="18" spans="1:13" s="49" customFormat="1" ht="27.2" customHeight="1">
      <c r="A18" s="38"/>
      <c r="B18" s="39"/>
      <c r="C18" s="40" t="s">
        <v>33</v>
      </c>
      <c r="D18" s="41" t="s">
        <v>34</v>
      </c>
      <c r="E18" s="42"/>
      <c r="F18" s="43"/>
      <c r="G18" s="43"/>
      <c r="H18" s="44"/>
      <c r="I18" s="45"/>
      <c r="J18" s="46">
        <v>0</v>
      </c>
      <c r="K18" s="46">
        <v>0</v>
      </c>
      <c r="L18" s="47">
        <f t="shared" si="1"/>
        <v>0</v>
      </c>
      <c r="M18" s="48" t="str">
        <f t="shared" si="0"/>
        <v xml:space="preserve">-    </v>
      </c>
    </row>
    <row r="19" spans="1:13" s="49" customFormat="1" ht="27.2" customHeight="1">
      <c r="A19" s="38"/>
      <c r="B19" s="39"/>
      <c r="C19" s="40" t="s">
        <v>35</v>
      </c>
      <c r="D19" s="41" t="s">
        <v>36</v>
      </c>
      <c r="E19" s="42"/>
      <c r="F19" s="43"/>
      <c r="G19" s="43"/>
      <c r="H19" s="44"/>
      <c r="I19" s="45"/>
      <c r="J19" s="46">
        <v>0</v>
      </c>
      <c r="K19" s="46">
        <v>0</v>
      </c>
      <c r="L19" s="47">
        <f t="shared" si="1"/>
        <v>0</v>
      </c>
      <c r="M19" s="48" t="str">
        <f t="shared" si="0"/>
        <v xml:space="preserve">-    </v>
      </c>
    </row>
    <row r="20" spans="1:13" s="49" customFormat="1" ht="27.2" customHeight="1">
      <c r="A20" s="38"/>
      <c r="B20" s="39"/>
      <c r="C20" s="40" t="s">
        <v>37</v>
      </c>
      <c r="D20" s="41" t="s">
        <v>38</v>
      </c>
      <c r="E20" s="42"/>
      <c r="F20" s="43"/>
      <c r="G20" s="43"/>
      <c r="H20" s="44"/>
      <c r="I20" s="45"/>
      <c r="J20" s="46">
        <v>-30522971.899999999</v>
      </c>
      <c r="K20" s="46">
        <v>-26581224.729999993</v>
      </c>
      <c r="L20" s="47">
        <f t="shared" si="1"/>
        <v>-3941747.1700000055</v>
      </c>
      <c r="M20" s="48">
        <f t="shared" si="0"/>
        <v>0.12914034658597598</v>
      </c>
    </row>
    <row r="21" spans="1:13" s="49" customFormat="1" ht="27.2" customHeight="1">
      <c r="A21" s="38"/>
      <c r="B21" s="39"/>
      <c r="C21" s="40" t="s">
        <v>39</v>
      </c>
      <c r="D21" s="41" t="s">
        <v>40</v>
      </c>
      <c r="E21" s="42"/>
      <c r="F21" s="43"/>
      <c r="G21" s="43"/>
      <c r="H21" s="44"/>
      <c r="I21" s="45"/>
      <c r="J21" s="46">
        <v>1343468.17</v>
      </c>
      <c r="K21" s="46">
        <v>0</v>
      </c>
      <c r="L21" s="47">
        <f t="shared" si="1"/>
        <v>1343468.17</v>
      </c>
      <c r="M21" s="48">
        <f t="shared" si="0"/>
        <v>1</v>
      </c>
    </row>
    <row r="22" spans="1:13" s="37" customFormat="1" ht="27.2" customHeight="1">
      <c r="A22" s="68"/>
      <c r="B22" s="69" t="s">
        <v>41</v>
      </c>
      <c r="C22" s="69"/>
      <c r="D22" s="69"/>
      <c r="E22" s="69"/>
      <c r="F22" s="69"/>
      <c r="G22" s="69"/>
      <c r="H22" s="70"/>
      <c r="I22" s="71"/>
      <c r="J22" s="72">
        <v>57052129.93999999</v>
      </c>
      <c r="K22" s="72">
        <v>62324194.429999992</v>
      </c>
      <c r="L22" s="72">
        <f t="shared" si="1"/>
        <v>-5272064.4900000021</v>
      </c>
      <c r="M22" s="73">
        <f t="shared" si="0"/>
        <v>-9.2407846920780592E-2</v>
      </c>
    </row>
    <row r="23" spans="1:13" s="49" customFormat="1" ht="9.1999999999999993" customHeight="1">
      <c r="A23" s="74"/>
      <c r="B23" s="39"/>
      <c r="C23" s="43"/>
      <c r="D23" s="43"/>
      <c r="E23" s="43"/>
      <c r="F23" s="43"/>
      <c r="G23" s="43"/>
      <c r="H23" s="75"/>
      <c r="I23" s="76"/>
      <c r="J23" s="50">
        <v>0</v>
      </c>
      <c r="K23" s="50">
        <v>0</v>
      </c>
      <c r="L23" s="66"/>
      <c r="M23" s="67"/>
    </row>
    <row r="24" spans="1:13" s="37" customFormat="1" ht="27.2" customHeight="1">
      <c r="A24" s="77" t="s">
        <v>42</v>
      </c>
      <c r="B24" s="78" t="s">
        <v>43</v>
      </c>
      <c r="C24" s="41"/>
      <c r="D24" s="41"/>
      <c r="E24" s="41"/>
      <c r="F24" s="41"/>
      <c r="G24" s="41"/>
      <c r="H24" s="44"/>
      <c r="I24" s="45"/>
      <c r="J24" s="46">
        <v>0</v>
      </c>
      <c r="K24" s="46">
        <v>0</v>
      </c>
      <c r="L24" s="47"/>
      <c r="M24" s="48"/>
    </row>
    <row r="25" spans="1:13" s="49" customFormat="1" ht="27.2" customHeight="1">
      <c r="A25" s="38"/>
      <c r="B25" s="42"/>
      <c r="C25" s="40" t="s">
        <v>15</v>
      </c>
      <c r="D25" s="41" t="s">
        <v>44</v>
      </c>
      <c r="E25" s="43"/>
      <c r="F25" s="43"/>
      <c r="G25" s="43"/>
      <c r="H25" s="44"/>
      <c r="I25" s="45"/>
      <c r="J25" s="46">
        <v>0</v>
      </c>
      <c r="K25" s="46">
        <v>0</v>
      </c>
      <c r="L25" s="47">
        <f t="shared" ref="L25:L30" si="2">J25-K25</f>
        <v>0</v>
      </c>
      <c r="M25" s="48" t="str">
        <f t="shared" si="0"/>
        <v xml:space="preserve">-    </v>
      </c>
    </row>
    <row r="26" spans="1:13" s="49" customFormat="1" ht="27.2" customHeight="1">
      <c r="A26" s="38"/>
      <c r="B26" s="42"/>
      <c r="C26" s="40" t="s">
        <v>17</v>
      </c>
      <c r="D26" s="41" t="s">
        <v>45</v>
      </c>
      <c r="E26" s="43"/>
      <c r="F26" s="43"/>
      <c r="G26" s="43"/>
      <c r="H26" s="44"/>
      <c r="I26" s="45"/>
      <c r="J26" s="46">
        <v>36616485.829999998</v>
      </c>
      <c r="K26" s="46">
        <v>36954922.480000004</v>
      </c>
      <c r="L26" s="47">
        <f t="shared" si="2"/>
        <v>-338436.65000000596</v>
      </c>
      <c r="M26" s="48">
        <f t="shared" si="0"/>
        <v>-9.2427397749546957E-3</v>
      </c>
    </row>
    <row r="27" spans="1:13" s="49" customFormat="1" ht="27.2" customHeight="1">
      <c r="A27" s="38"/>
      <c r="B27" s="42"/>
      <c r="C27" s="40" t="s">
        <v>25</v>
      </c>
      <c r="D27" s="41" t="s">
        <v>46</v>
      </c>
      <c r="E27" s="43"/>
      <c r="F27" s="43"/>
      <c r="G27" s="43"/>
      <c r="H27" s="44"/>
      <c r="I27" s="45"/>
      <c r="J27" s="46">
        <v>0</v>
      </c>
      <c r="K27" s="46">
        <v>0</v>
      </c>
      <c r="L27" s="47">
        <f t="shared" si="2"/>
        <v>0</v>
      </c>
      <c r="M27" s="48" t="str">
        <f t="shared" si="0"/>
        <v xml:space="preserve">-    </v>
      </c>
    </row>
    <row r="28" spans="1:13" s="49" customFormat="1" ht="27.2" customHeight="1">
      <c r="A28" s="38"/>
      <c r="B28" s="42"/>
      <c r="C28" s="40" t="s">
        <v>27</v>
      </c>
      <c r="D28" s="41" t="s">
        <v>47</v>
      </c>
      <c r="E28" s="43"/>
      <c r="F28" s="43"/>
      <c r="G28" s="43"/>
      <c r="H28" s="44"/>
      <c r="I28" s="45"/>
      <c r="J28" s="46">
        <v>2079046.25</v>
      </c>
      <c r="K28" s="46">
        <v>1719675.99</v>
      </c>
      <c r="L28" s="47">
        <f t="shared" si="2"/>
        <v>359370.26</v>
      </c>
      <c r="M28" s="48">
        <f t="shared" si="0"/>
        <v>0.17285342257297065</v>
      </c>
    </row>
    <row r="29" spans="1:13" s="49" customFormat="1" ht="27.2" customHeight="1">
      <c r="A29" s="38"/>
      <c r="B29" s="79"/>
      <c r="C29" s="40" t="s">
        <v>29</v>
      </c>
      <c r="D29" s="41" t="s">
        <v>48</v>
      </c>
      <c r="E29" s="43"/>
      <c r="F29" s="43"/>
      <c r="G29" s="43"/>
      <c r="H29" s="44"/>
      <c r="I29" s="45"/>
      <c r="J29" s="46">
        <v>9561431.1099999994</v>
      </c>
      <c r="K29" s="46">
        <v>7440270.9699999997</v>
      </c>
      <c r="L29" s="47">
        <f t="shared" si="2"/>
        <v>2121160.1399999997</v>
      </c>
      <c r="M29" s="48">
        <f t="shared" si="0"/>
        <v>0.22184546597648391</v>
      </c>
    </row>
    <row r="30" spans="1:13" s="37" customFormat="1" ht="27.2" customHeight="1">
      <c r="A30" s="68"/>
      <c r="B30" s="69" t="s">
        <v>49</v>
      </c>
      <c r="C30" s="69"/>
      <c r="D30" s="69"/>
      <c r="E30" s="69"/>
      <c r="F30" s="69"/>
      <c r="G30" s="69"/>
      <c r="H30" s="70"/>
      <c r="I30" s="71"/>
      <c r="J30" s="72">
        <v>48256963.189999998</v>
      </c>
      <c r="K30" s="72">
        <v>46114869.440000005</v>
      </c>
      <c r="L30" s="80">
        <f t="shared" si="2"/>
        <v>2142093.7499999925</v>
      </c>
      <c r="M30" s="73">
        <f t="shared" si="0"/>
        <v>4.4389319352028472E-2</v>
      </c>
    </row>
    <row r="31" spans="1:13" s="49" customFormat="1" ht="9.1999999999999993" customHeight="1">
      <c r="A31" s="74"/>
      <c r="B31" s="39"/>
      <c r="C31" s="43"/>
      <c r="D31" s="43"/>
      <c r="E31" s="43"/>
      <c r="F31" s="43"/>
      <c r="G31" s="43"/>
      <c r="H31" s="75"/>
      <c r="I31" s="76"/>
      <c r="J31" s="50">
        <v>0</v>
      </c>
      <c r="K31" s="50">
        <v>0</v>
      </c>
      <c r="L31" s="66"/>
      <c r="M31" s="67"/>
    </row>
    <row r="32" spans="1:13" s="37" customFormat="1" ht="27.2" customHeight="1">
      <c r="A32" s="77" t="s">
        <v>50</v>
      </c>
      <c r="B32" s="78" t="s">
        <v>51</v>
      </c>
      <c r="C32" s="41"/>
      <c r="D32" s="41"/>
      <c r="E32" s="41"/>
      <c r="F32" s="41"/>
      <c r="G32" s="41"/>
      <c r="H32" s="44"/>
      <c r="I32" s="45"/>
      <c r="J32" s="46">
        <v>0</v>
      </c>
      <c r="K32" s="46">
        <v>0</v>
      </c>
      <c r="L32" s="47"/>
      <c r="M32" s="48"/>
    </row>
    <row r="33" spans="1:13" s="49" customFormat="1" ht="27.2" customHeight="1">
      <c r="A33" s="38"/>
      <c r="B33" s="42"/>
      <c r="C33" s="40" t="s">
        <v>15</v>
      </c>
      <c r="D33" s="41" t="s">
        <v>52</v>
      </c>
      <c r="E33" s="42"/>
      <c r="F33" s="43"/>
      <c r="G33" s="43"/>
      <c r="H33" s="44"/>
      <c r="I33" s="45"/>
      <c r="J33" s="46">
        <v>0</v>
      </c>
      <c r="K33" s="46">
        <v>0</v>
      </c>
      <c r="L33" s="47">
        <v>0</v>
      </c>
      <c r="M33" s="48" t="s">
        <v>53</v>
      </c>
    </row>
    <row r="34" spans="1:13" s="49" customFormat="1" ht="27.2" customHeight="1">
      <c r="A34" s="38"/>
      <c r="B34" s="42"/>
      <c r="C34" s="40" t="s">
        <v>17</v>
      </c>
      <c r="D34" s="41" t="s">
        <v>54</v>
      </c>
      <c r="E34" s="42"/>
      <c r="F34" s="43"/>
      <c r="G34" s="43"/>
      <c r="H34" s="44"/>
      <c r="I34" s="45"/>
      <c r="J34" s="46">
        <v>0</v>
      </c>
      <c r="K34" s="46">
        <v>0</v>
      </c>
      <c r="L34" s="47">
        <v>0</v>
      </c>
      <c r="M34" s="48" t="s">
        <v>53</v>
      </c>
    </row>
    <row r="35" spans="1:13" s="37" customFormat="1" ht="27.2" customHeight="1">
      <c r="A35" s="68"/>
      <c r="B35" s="69" t="s">
        <v>55</v>
      </c>
      <c r="C35" s="69"/>
      <c r="D35" s="69"/>
      <c r="E35" s="69"/>
      <c r="F35" s="69"/>
      <c r="G35" s="69"/>
      <c r="H35" s="70"/>
      <c r="I35" s="71"/>
      <c r="J35" s="72">
        <v>0</v>
      </c>
      <c r="K35" s="72">
        <v>0</v>
      </c>
      <c r="L35" s="80">
        <v>0</v>
      </c>
      <c r="M35" s="73" t="s">
        <v>53</v>
      </c>
    </row>
    <row r="36" spans="1:13" s="49" customFormat="1" ht="9.1999999999999993" customHeight="1">
      <c r="A36" s="74"/>
      <c r="B36" s="39"/>
      <c r="C36" s="43"/>
      <c r="D36" s="43"/>
      <c r="E36" s="43"/>
      <c r="F36" s="43"/>
      <c r="G36" s="81"/>
      <c r="H36" s="82"/>
      <c r="I36" s="83"/>
      <c r="J36" s="50">
        <v>0</v>
      </c>
      <c r="K36" s="50">
        <v>0</v>
      </c>
      <c r="L36" s="66"/>
      <c r="M36" s="67"/>
    </row>
    <row r="37" spans="1:13" s="37" customFormat="1" ht="31.7" customHeight="1">
      <c r="A37" s="77" t="s">
        <v>56</v>
      </c>
      <c r="B37" s="84" t="s">
        <v>57</v>
      </c>
      <c r="C37" s="85"/>
      <c r="D37" s="85"/>
      <c r="E37" s="85"/>
      <c r="F37" s="85"/>
      <c r="G37" s="85"/>
      <c r="H37" s="86"/>
      <c r="I37" s="87"/>
      <c r="J37" s="46">
        <v>0</v>
      </c>
      <c r="K37" s="46">
        <v>0</v>
      </c>
      <c r="L37" s="47"/>
      <c r="M37" s="48"/>
    </row>
    <row r="38" spans="1:13" s="37" customFormat="1">
      <c r="A38" s="77"/>
      <c r="B38" s="88"/>
      <c r="C38" s="88"/>
      <c r="D38" s="88"/>
      <c r="E38" s="88"/>
      <c r="F38" s="88"/>
      <c r="G38" s="88"/>
      <c r="H38" s="89" t="s">
        <v>58</v>
      </c>
      <c r="I38" s="89" t="s">
        <v>59</v>
      </c>
      <c r="J38" s="46">
        <v>0</v>
      </c>
      <c r="K38" s="46">
        <v>0</v>
      </c>
      <c r="L38" s="47"/>
      <c r="M38" s="48"/>
    </row>
    <row r="39" spans="1:13" s="37" customFormat="1" ht="27.2" customHeight="1">
      <c r="A39" s="77"/>
      <c r="B39" s="79"/>
      <c r="C39" s="40" t="s">
        <v>15</v>
      </c>
      <c r="D39" s="41" t="s">
        <v>60</v>
      </c>
      <c r="E39" s="41"/>
      <c r="F39" s="41"/>
      <c r="G39" s="90"/>
      <c r="H39" s="34">
        <v>0</v>
      </c>
      <c r="I39" s="33"/>
      <c r="J39" s="46">
        <v>0</v>
      </c>
      <c r="K39" s="46">
        <v>0</v>
      </c>
      <c r="L39" s="47">
        <f t="shared" ref="L39:L57" si="3">J39-K39</f>
        <v>0</v>
      </c>
      <c r="M39" s="48" t="str">
        <f t="shared" ref="M39:M57" si="4">IF(J39=0,"-    ",L39/J39)</f>
        <v xml:space="preserve">-    </v>
      </c>
    </row>
    <row r="40" spans="1:13" s="37" customFormat="1" ht="27.2" customHeight="1">
      <c r="A40" s="77"/>
      <c r="B40" s="79"/>
      <c r="C40" s="40" t="s">
        <v>17</v>
      </c>
      <c r="D40" s="41" t="s">
        <v>61</v>
      </c>
      <c r="E40" s="41"/>
      <c r="F40" s="40"/>
      <c r="G40" s="90"/>
      <c r="H40" s="45">
        <v>10000</v>
      </c>
      <c r="I40" s="45"/>
      <c r="J40" s="46">
        <v>10000</v>
      </c>
      <c r="K40" s="46">
        <v>10000</v>
      </c>
      <c r="L40" s="47">
        <f t="shared" si="3"/>
        <v>0</v>
      </c>
      <c r="M40" s="48">
        <f t="shared" si="4"/>
        <v>0</v>
      </c>
    </row>
    <row r="41" spans="1:13" s="37" customFormat="1" ht="27.2" customHeight="1">
      <c r="A41" s="77"/>
      <c r="B41" s="79"/>
      <c r="C41" s="40" t="s">
        <v>25</v>
      </c>
      <c r="D41" s="41" t="s">
        <v>62</v>
      </c>
      <c r="E41" s="41"/>
      <c r="F41" s="41"/>
      <c r="G41" s="90"/>
      <c r="H41" s="45">
        <v>0</v>
      </c>
      <c r="I41" s="45"/>
      <c r="J41" s="46">
        <v>0</v>
      </c>
      <c r="K41" s="46">
        <v>0</v>
      </c>
      <c r="L41" s="47">
        <f t="shared" si="3"/>
        <v>0</v>
      </c>
      <c r="M41" s="48" t="str">
        <f t="shared" si="4"/>
        <v xml:space="preserve">-    </v>
      </c>
    </row>
    <row r="42" spans="1:13" s="37" customFormat="1" ht="27.2" customHeight="1">
      <c r="A42" s="77"/>
      <c r="B42" s="79"/>
      <c r="C42" s="40" t="s">
        <v>27</v>
      </c>
      <c r="D42" s="41" t="s">
        <v>63</v>
      </c>
      <c r="E42" s="41"/>
      <c r="F42" s="41"/>
      <c r="G42" s="90"/>
      <c r="H42" s="45">
        <v>421505.28000000003</v>
      </c>
      <c r="I42" s="45">
        <v>0</v>
      </c>
      <c r="J42" s="46">
        <v>421505.28000000003</v>
      </c>
      <c r="K42" s="46">
        <v>150000</v>
      </c>
      <c r="L42" s="47">
        <f t="shared" si="3"/>
        <v>271505.28000000003</v>
      </c>
      <c r="M42" s="48">
        <f t="shared" si="4"/>
        <v>0.64413257172009808</v>
      </c>
    </row>
    <row r="43" spans="1:13" s="37" customFormat="1" ht="27.2" customHeight="1">
      <c r="A43" s="77"/>
      <c r="B43" s="79"/>
      <c r="C43" s="40" t="s">
        <v>29</v>
      </c>
      <c r="D43" s="41" t="s">
        <v>64</v>
      </c>
      <c r="E43" s="41"/>
      <c r="F43" s="40"/>
      <c r="G43" s="90"/>
      <c r="H43" s="46">
        <v>4618056.8499999996</v>
      </c>
      <c r="I43" s="46">
        <f>SUM(I44:I49)</f>
        <v>0</v>
      </c>
      <c r="J43" s="46">
        <v>4618056.8499999996</v>
      </c>
      <c r="K43" s="46">
        <v>6519986.7799999993</v>
      </c>
      <c r="L43" s="47">
        <f t="shared" si="3"/>
        <v>-1901929.9299999997</v>
      </c>
      <c r="M43" s="48">
        <f t="shared" si="4"/>
        <v>-0.41184636564186078</v>
      </c>
    </row>
    <row r="44" spans="1:13" s="37" customFormat="1" ht="27.2" customHeight="1">
      <c r="A44" s="77"/>
      <c r="B44" s="42"/>
      <c r="C44" s="39"/>
      <c r="D44" s="91" t="s">
        <v>19</v>
      </c>
      <c r="E44" s="62" t="s">
        <v>65</v>
      </c>
      <c r="F44" s="62"/>
      <c r="G44" s="92"/>
      <c r="H44" s="93">
        <v>0</v>
      </c>
      <c r="I44" s="93"/>
      <c r="J44" s="94">
        <v>0</v>
      </c>
      <c r="K44" s="94">
        <v>1000000</v>
      </c>
      <c r="L44" s="94">
        <f t="shared" si="3"/>
        <v>-1000000</v>
      </c>
      <c r="M44" s="48" t="str">
        <f t="shared" si="4"/>
        <v xml:space="preserve">-    </v>
      </c>
    </row>
    <row r="45" spans="1:13" s="37" customFormat="1" ht="33.75" customHeight="1">
      <c r="A45" s="77"/>
      <c r="B45" s="42"/>
      <c r="C45" s="39"/>
      <c r="D45" s="95" t="s">
        <v>21</v>
      </c>
      <c r="E45" s="62" t="s">
        <v>66</v>
      </c>
      <c r="F45" s="96"/>
      <c r="G45" s="97"/>
      <c r="H45" s="98">
        <v>0</v>
      </c>
      <c r="I45" s="98"/>
      <c r="J45" s="94">
        <v>0</v>
      </c>
      <c r="K45" s="94">
        <v>0</v>
      </c>
      <c r="L45" s="47">
        <f t="shared" si="3"/>
        <v>0</v>
      </c>
      <c r="M45" s="48" t="str">
        <f t="shared" si="4"/>
        <v xml:space="preserve">-    </v>
      </c>
    </row>
    <row r="46" spans="1:13" s="37" customFormat="1" ht="34.700000000000003" customHeight="1">
      <c r="A46" s="77"/>
      <c r="B46" s="42"/>
      <c r="C46" s="39"/>
      <c r="D46" s="95" t="s">
        <v>23</v>
      </c>
      <c r="E46" s="62" t="s">
        <v>67</v>
      </c>
      <c r="F46" s="96"/>
      <c r="G46" s="97"/>
      <c r="H46" s="98">
        <v>0</v>
      </c>
      <c r="I46" s="98"/>
      <c r="J46" s="94">
        <v>0</v>
      </c>
      <c r="K46" s="94">
        <v>0</v>
      </c>
      <c r="L46" s="47">
        <f t="shared" si="3"/>
        <v>0</v>
      </c>
      <c r="M46" s="48" t="str">
        <f t="shared" si="4"/>
        <v xml:space="preserve">-    </v>
      </c>
    </row>
    <row r="47" spans="1:13" s="37" customFormat="1" ht="27.2" customHeight="1">
      <c r="A47" s="77"/>
      <c r="B47" s="42"/>
      <c r="C47" s="39"/>
      <c r="D47" s="95" t="s">
        <v>68</v>
      </c>
      <c r="E47" s="56" t="s">
        <v>69</v>
      </c>
      <c r="F47" s="56"/>
      <c r="G47" s="99"/>
      <c r="H47" s="98">
        <v>4523414.68</v>
      </c>
      <c r="I47" s="93"/>
      <c r="J47" s="94">
        <v>4523414.68</v>
      </c>
      <c r="K47" s="94">
        <v>5419137.3099999996</v>
      </c>
      <c r="L47" s="100">
        <f t="shared" si="3"/>
        <v>-895722.62999999989</v>
      </c>
      <c r="M47" s="101">
        <f t="shared" si="4"/>
        <v>-0.1980191278859271</v>
      </c>
    </row>
    <row r="48" spans="1:13" s="37" customFormat="1" ht="27.2" customHeight="1">
      <c r="A48" s="77"/>
      <c r="B48" s="42"/>
      <c r="C48" s="39"/>
      <c r="D48" s="95" t="s">
        <v>70</v>
      </c>
      <c r="E48" s="56" t="s">
        <v>71</v>
      </c>
      <c r="F48" s="56"/>
      <c r="G48" s="99"/>
      <c r="H48" s="98">
        <v>0</v>
      </c>
      <c r="I48" s="93"/>
      <c r="J48" s="94">
        <v>0</v>
      </c>
      <c r="K48" s="94">
        <v>0</v>
      </c>
      <c r="L48" s="47">
        <f t="shared" si="3"/>
        <v>0</v>
      </c>
      <c r="M48" s="48" t="str">
        <f t="shared" si="4"/>
        <v xml:space="preserve">-    </v>
      </c>
    </row>
    <row r="49" spans="1:13" s="37" customFormat="1" ht="27.2" customHeight="1">
      <c r="A49" s="77"/>
      <c r="B49" s="42"/>
      <c r="C49" s="39"/>
      <c r="D49" s="95" t="s">
        <v>72</v>
      </c>
      <c r="E49" s="62" t="s">
        <v>73</v>
      </c>
      <c r="F49" s="43"/>
      <c r="G49" s="102"/>
      <c r="H49" s="93">
        <v>94642.17</v>
      </c>
      <c r="I49" s="93"/>
      <c r="J49" s="94">
        <v>94642.17</v>
      </c>
      <c r="K49" s="94">
        <v>100849.47</v>
      </c>
      <c r="L49" s="100">
        <f t="shared" si="3"/>
        <v>-6207.3000000000029</v>
      </c>
      <c r="M49" s="101">
        <f t="shared" si="4"/>
        <v>-6.5587042224412251E-2</v>
      </c>
    </row>
    <row r="50" spans="1:13" s="37" customFormat="1" ht="27.2" customHeight="1">
      <c r="A50" s="77"/>
      <c r="B50" s="42"/>
      <c r="C50" s="40" t="s">
        <v>74</v>
      </c>
      <c r="D50" s="84" t="s">
        <v>75</v>
      </c>
      <c r="E50" s="103"/>
      <c r="F50" s="103"/>
      <c r="G50" s="104"/>
      <c r="H50" s="45">
        <v>0</v>
      </c>
      <c r="I50" s="93"/>
      <c r="J50" s="46">
        <v>0</v>
      </c>
      <c r="K50" s="46">
        <v>0</v>
      </c>
      <c r="L50" s="47">
        <f t="shared" si="3"/>
        <v>0</v>
      </c>
      <c r="M50" s="48" t="str">
        <f t="shared" si="4"/>
        <v xml:space="preserve">-    </v>
      </c>
    </row>
    <row r="51" spans="1:13" s="37" customFormat="1" ht="27.2" customHeight="1">
      <c r="A51" s="77"/>
      <c r="B51" s="42"/>
      <c r="C51" s="40" t="s">
        <v>76</v>
      </c>
      <c r="D51" s="41" t="s">
        <v>77</v>
      </c>
      <c r="E51" s="41"/>
      <c r="F51" s="41"/>
      <c r="G51" s="90"/>
      <c r="H51" s="45">
        <v>41178233.639999993</v>
      </c>
      <c r="I51" s="93"/>
      <c r="J51" s="46">
        <v>41178233.639999993</v>
      </c>
      <c r="K51" s="46">
        <v>45678663.890000001</v>
      </c>
      <c r="L51" s="47">
        <f t="shared" si="3"/>
        <v>-4500430.2500000075</v>
      </c>
      <c r="M51" s="48">
        <f t="shared" si="4"/>
        <v>-0.10929148368395163</v>
      </c>
    </row>
    <row r="52" spans="1:13" s="37" customFormat="1" ht="27.2" customHeight="1">
      <c r="A52" s="105"/>
      <c r="B52" s="42"/>
      <c r="C52" s="40" t="s">
        <v>78</v>
      </c>
      <c r="D52" s="41" t="s">
        <v>79</v>
      </c>
      <c r="E52" s="41"/>
      <c r="F52" s="40"/>
      <c r="G52" s="90"/>
      <c r="H52" s="45">
        <v>0</v>
      </c>
      <c r="I52" s="93"/>
      <c r="J52" s="46">
        <v>0</v>
      </c>
      <c r="K52" s="46">
        <v>0</v>
      </c>
      <c r="L52" s="47">
        <f t="shared" si="3"/>
        <v>0</v>
      </c>
      <c r="M52" s="48" t="str">
        <f t="shared" si="4"/>
        <v xml:space="preserve">-    </v>
      </c>
    </row>
    <row r="53" spans="1:13" s="37" customFormat="1" ht="27.2" customHeight="1">
      <c r="A53" s="105"/>
      <c r="B53" s="42"/>
      <c r="C53" s="40" t="s">
        <v>80</v>
      </c>
      <c r="D53" s="41" t="s">
        <v>81</v>
      </c>
      <c r="E53" s="41"/>
      <c r="F53" s="41"/>
      <c r="G53" s="90"/>
      <c r="H53" s="45">
        <v>4528841.54</v>
      </c>
      <c r="I53" s="93"/>
      <c r="J53" s="46">
        <v>4528841.54</v>
      </c>
      <c r="K53" s="46">
        <v>4658000</v>
      </c>
      <c r="L53" s="47">
        <f t="shared" si="3"/>
        <v>-129158.45999999996</v>
      </c>
      <c r="M53" s="48">
        <f t="shared" si="4"/>
        <v>-2.8519094532064367E-2</v>
      </c>
    </row>
    <row r="54" spans="1:13" s="37" customFormat="1" ht="27.2" customHeight="1">
      <c r="A54" s="105"/>
      <c r="B54" s="42"/>
      <c r="C54" s="40" t="s">
        <v>82</v>
      </c>
      <c r="D54" s="41" t="s">
        <v>83</v>
      </c>
      <c r="E54" s="41"/>
      <c r="F54" s="40"/>
      <c r="G54" s="90"/>
      <c r="H54" s="45">
        <v>0</v>
      </c>
      <c r="I54" s="93"/>
      <c r="J54" s="46">
        <v>0</v>
      </c>
      <c r="K54" s="46">
        <v>0</v>
      </c>
      <c r="L54" s="47">
        <f t="shared" si="3"/>
        <v>0</v>
      </c>
      <c r="M54" s="48" t="str">
        <f t="shared" si="4"/>
        <v xml:space="preserve">-    </v>
      </c>
    </row>
    <row r="55" spans="1:13" s="37" customFormat="1" ht="27.2" customHeight="1">
      <c r="A55" s="105"/>
      <c r="B55" s="42"/>
      <c r="C55" s="40" t="s">
        <v>84</v>
      </c>
      <c r="D55" s="41" t="s">
        <v>85</v>
      </c>
      <c r="E55" s="41"/>
      <c r="F55" s="41"/>
      <c r="G55" s="90"/>
      <c r="H55" s="45">
        <v>4126996.9299999997</v>
      </c>
      <c r="I55" s="93"/>
      <c r="J55" s="46">
        <v>4126996.9299999997</v>
      </c>
      <c r="K55" s="46">
        <v>4180000</v>
      </c>
      <c r="L55" s="47">
        <f t="shared" si="3"/>
        <v>-53003.070000000298</v>
      </c>
      <c r="M55" s="48">
        <f t="shared" si="4"/>
        <v>-1.2843011734443016E-2</v>
      </c>
    </row>
    <row r="56" spans="1:13" s="49" customFormat="1" ht="27.2" customHeight="1">
      <c r="A56" s="38"/>
      <c r="B56" s="42"/>
      <c r="C56" s="106" t="s">
        <v>86</v>
      </c>
      <c r="D56" s="107" t="s">
        <v>87</v>
      </c>
      <c r="E56" s="107"/>
      <c r="F56" s="106"/>
      <c r="G56" s="108"/>
      <c r="H56" s="109">
        <v>4863636.6099999994</v>
      </c>
      <c r="I56" s="93"/>
      <c r="J56" s="46">
        <v>4863636.6099999994</v>
      </c>
      <c r="K56" s="46">
        <v>7998969.0200000005</v>
      </c>
      <c r="L56" s="47">
        <f t="shared" si="3"/>
        <v>-3135332.4100000011</v>
      </c>
      <c r="M56" s="48">
        <f t="shared" si="4"/>
        <v>-0.64464775257952533</v>
      </c>
    </row>
    <row r="57" spans="1:13" s="37" customFormat="1" ht="27.2" customHeight="1">
      <c r="A57" s="68"/>
      <c r="B57" s="69" t="s">
        <v>88</v>
      </c>
      <c r="C57" s="69"/>
      <c r="D57" s="69"/>
      <c r="E57" s="69"/>
      <c r="F57" s="69"/>
      <c r="G57" s="110"/>
      <c r="H57" s="72">
        <v>59747270.849999994</v>
      </c>
      <c r="I57" s="72">
        <f>SUM(I39:I43)+SUM(I50:I56)</f>
        <v>0</v>
      </c>
      <c r="J57" s="72">
        <v>59747270.849999994</v>
      </c>
      <c r="K57" s="72">
        <v>69195619.689999998</v>
      </c>
      <c r="L57" s="80">
        <f t="shared" si="3"/>
        <v>-9448348.8400000036</v>
      </c>
      <c r="M57" s="73">
        <f t="shared" si="4"/>
        <v>-0.15813858450071791</v>
      </c>
    </row>
    <row r="58" spans="1:13" s="49" customFormat="1" ht="9.1999999999999993" customHeight="1">
      <c r="A58" s="74"/>
      <c r="B58" s="39"/>
      <c r="C58" s="43"/>
      <c r="D58" s="43"/>
      <c r="E58" s="43"/>
      <c r="F58" s="43"/>
      <c r="G58" s="81"/>
      <c r="H58" s="111"/>
      <c r="I58" s="112"/>
      <c r="J58" s="53">
        <v>0</v>
      </c>
      <c r="K58" s="53">
        <v>0</v>
      </c>
      <c r="L58" s="113"/>
      <c r="M58" s="67"/>
    </row>
    <row r="59" spans="1:13" s="37" customFormat="1" ht="27.2" customHeight="1">
      <c r="A59" s="77" t="s">
        <v>89</v>
      </c>
      <c r="B59" s="78" t="s">
        <v>90</v>
      </c>
      <c r="C59" s="114"/>
      <c r="D59" s="114"/>
      <c r="E59" s="114"/>
      <c r="F59" s="114"/>
      <c r="G59" s="114"/>
      <c r="H59" s="115"/>
      <c r="I59" s="109"/>
      <c r="J59" s="116">
        <v>0</v>
      </c>
      <c r="K59" s="116">
        <v>0</v>
      </c>
      <c r="L59" s="117"/>
      <c r="M59" s="48"/>
    </row>
    <row r="60" spans="1:13" s="37" customFormat="1" ht="27.2" customHeight="1">
      <c r="A60" s="77"/>
      <c r="B60" s="40" t="s">
        <v>15</v>
      </c>
      <c r="C60" s="41" t="s">
        <v>91</v>
      </c>
      <c r="D60" s="41"/>
      <c r="E60" s="41"/>
      <c r="F60" s="41"/>
      <c r="G60" s="41"/>
      <c r="H60" s="115"/>
      <c r="I60" s="109"/>
      <c r="J60" s="116">
        <v>0</v>
      </c>
      <c r="K60" s="116">
        <v>0</v>
      </c>
      <c r="L60" s="117">
        <f t="shared" ref="L60:L64" si="5">J60-K60</f>
        <v>0</v>
      </c>
      <c r="M60" s="48">
        <v>0</v>
      </c>
    </row>
    <row r="61" spans="1:13" s="37" customFormat="1" ht="27.2" customHeight="1">
      <c r="A61" s="77"/>
      <c r="B61" s="40" t="s">
        <v>17</v>
      </c>
      <c r="C61" s="41" t="s">
        <v>92</v>
      </c>
      <c r="D61" s="41"/>
      <c r="E61" s="41"/>
      <c r="F61" s="41"/>
      <c r="G61" s="41"/>
      <c r="H61" s="115"/>
      <c r="I61" s="109"/>
      <c r="J61" s="116">
        <v>0</v>
      </c>
      <c r="K61" s="116">
        <v>0</v>
      </c>
      <c r="L61" s="117">
        <f t="shared" si="5"/>
        <v>0</v>
      </c>
      <c r="M61" s="48" t="s">
        <v>53</v>
      </c>
    </row>
    <row r="62" spans="1:13" s="37" customFormat="1" ht="27.2" customHeight="1">
      <c r="A62" s="68"/>
      <c r="B62" s="69" t="s">
        <v>93</v>
      </c>
      <c r="C62" s="69"/>
      <c r="D62" s="69"/>
      <c r="E62" s="69"/>
      <c r="F62" s="69"/>
      <c r="G62" s="69"/>
      <c r="H62" s="70"/>
      <c r="I62" s="71"/>
      <c r="J62" s="72">
        <v>0</v>
      </c>
      <c r="K62" s="72">
        <v>0</v>
      </c>
      <c r="L62" s="80">
        <f t="shared" si="5"/>
        <v>0</v>
      </c>
      <c r="M62" s="73" t="str">
        <f t="shared" ref="M62:M64" si="6">IF(J62=0,"-    ",L62/J62)</f>
        <v xml:space="preserve">-    </v>
      </c>
    </row>
    <row r="63" spans="1:13" s="49" customFormat="1" ht="9.1999999999999993" customHeight="1" thickBot="1">
      <c r="A63" s="74"/>
      <c r="B63" s="39"/>
      <c r="C63" s="43"/>
      <c r="D63" s="43"/>
      <c r="E63" s="43"/>
      <c r="F63" s="43"/>
      <c r="G63" s="43"/>
      <c r="H63" s="51"/>
      <c r="I63" s="52"/>
      <c r="J63" s="53">
        <v>0</v>
      </c>
      <c r="K63" s="53">
        <v>0</v>
      </c>
      <c r="L63" s="113"/>
      <c r="M63" s="67"/>
    </row>
    <row r="64" spans="1:13" s="49" customFormat="1" ht="27.2" customHeight="1" thickTop="1" thickBot="1">
      <c r="A64" s="118" t="s">
        <v>94</v>
      </c>
      <c r="B64" s="119"/>
      <c r="C64" s="120"/>
      <c r="D64" s="121"/>
      <c r="E64" s="121"/>
      <c r="F64" s="121"/>
      <c r="G64" s="120"/>
      <c r="H64" s="122"/>
      <c r="I64" s="123"/>
      <c r="J64" s="124">
        <v>165056363.97999999</v>
      </c>
      <c r="K64" s="124">
        <v>177634683.56</v>
      </c>
      <c r="L64" s="125">
        <f t="shared" si="5"/>
        <v>-12578319.580000013</v>
      </c>
      <c r="M64" s="126">
        <f t="shared" si="6"/>
        <v>-7.6206207847424393E-2</v>
      </c>
    </row>
    <row r="65" spans="1:13" s="49" customFormat="1" ht="9.1999999999999993" customHeight="1" thickTop="1">
      <c r="A65" s="74"/>
      <c r="B65" s="39"/>
      <c r="C65" s="43"/>
      <c r="D65" s="43"/>
      <c r="E65" s="43"/>
      <c r="F65" s="43"/>
      <c r="G65" s="43"/>
      <c r="H65" s="51"/>
      <c r="I65" s="52"/>
      <c r="J65" s="53">
        <v>0</v>
      </c>
      <c r="K65" s="53">
        <v>0</v>
      </c>
      <c r="L65" s="113"/>
      <c r="M65" s="67"/>
    </row>
    <row r="66" spans="1:13" s="49" customFormat="1" ht="27.2" customHeight="1">
      <c r="A66" s="77" t="s">
        <v>95</v>
      </c>
      <c r="B66" s="78" t="s">
        <v>96</v>
      </c>
      <c r="C66" s="114"/>
      <c r="D66" s="127"/>
      <c r="E66" s="127"/>
      <c r="F66" s="127"/>
      <c r="G66" s="42"/>
      <c r="H66" s="115"/>
      <c r="I66" s="109"/>
      <c r="J66" s="116">
        <v>0</v>
      </c>
      <c r="K66" s="116">
        <v>0</v>
      </c>
      <c r="L66" s="113"/>
      <c r="M66" s="67"/>
    </row>
    <row r="67" spans="1:13" s="49" customFormat="1" ht="27.2" customHeight="1">
      <c r="A67" s="74"/>
      <c r="B67" s="40" t="s">
        <v>15</v>
      </c>
      <c r="C67" s="79" t="s">
        <v>97</v>
      </c>
      <c r="D67" s="127"/>
      <c r="E67" s="127"/>
      <c r="F67" s="127"/>
      <c r="G67" s="42"/>
      <c r="H67" s="51"/>
      <c r="I67" s="52"/>
      <c r="J67" s="53">
        <v>7477799.7699999996</v>
      </c>
      <c r="K67" s="53">
        <v>10929530.25</v>
      </c>
      <c r="L67" s="113">
        <f t="shared" ref="L67:L71" si="7">J67-K67</f>
        <v>-3451730.4800000004</v>
      </c>
      <c r="M67" s="67">
        <f t="shared" ref="M67:M71" si="8">IF(J67=0,"-    ",L67/J67)</f>
        <v>-0.46159707215589174</v>
      </c>
    </row>
    <row r="68" spans="1:13" s="49" customFormat="1" ht="27.2" customHeight="1">
      <c r="A68" s="74"/>
      <c r="B68" s="40" t="s">
        <v>17</v>
      </c>
      <c r="C68" s="79" t="s">
        <v>98</v>
      </c>
      <c r="D68" s="127"/>
      <c r="E68" s="127"/>
      <c r="F68" s="127"/>
      <c r="G68" s="42"/>
      <c r="H68" s="51"/>
      <c r="I68" s="52"/>
      <c r="J68" s="53">
        <v>0</v>
      </c>
      <c r="K68" s="53">
        <v>0</v>
      </c>
      <c r="L68" s="113">
        <f t="shared" si="7"/>
        <v>0</v>
      </c>
      <c r="M68" s="67" t="str">
        <f t="shared" si="8"/>
        <v xml:space="preserve">-    </v>
      </c>
    </row>
    <row r="69" spans="1:13" s="49" customFormat="1" ht="27.2" customHeight="1">
      <c r="A69" s="74"/>
      <c r="B69" s="40" t="s">
        <v>25</v>
      </c>
      <c r="C69" s="79" t="s">
        <v>99</v>
      </c>
      <c r="D69" s="127"/>
      <c r="E69" s="127"/>
      <c r="F69" s="127"/>
      <c r="G69" s="42"/>
      <c r="H69" s="51"/>
      <c r="I69" s="52"/>
      <c r="J69" s="53">
        <v>0</v>
      </c>
      <c r="K69" s="53">
        <v>0</v>
      </c>
      <c r="L69" s="113">
        <f t="shared" si="7"/>
        <v>0</v>
      </c>
      <c r="M69" s="67" t="str">
        <f t="shared" si="8"/>
        <v xml:space="preserve">-    </v>
      </c>
    </row>
    <row r="70" spans="1:13" s="49" customFormat="1" ht="27.2" customHeight="1">
      <c r="A70" s="74"/>
      <c r="B70" s="40" t="s">
        <v>27</v>
      </c>
      <c r="C70" s="79" t="s">
        <v>100</v>
      </c>
      <c r="D70" s="127"/>
      <c r="E70" s="127"/>
      <c r="F70" s="127"/>
      <c r="G70" s="42"/>
      <c r="H70" s="51"/>
      <c r="I70" s="52"/>
      <c r="J70" s="53">
        <v>0</v>
      </c>
      <c r="K70" s="53">
        <v>0</v>
      </c>
      <c r="L70" s="113">
        <f t="shared" si="7"/>
        <v>0</v>
      </c>
      <c r="M70" s="67" t="str">
        <f t="shared" si="8"/>
        <v xml:space="preserve">-    </v>
      </c>
    </row>
    <row r="71" spans="1:13" s="37" customFormat="1" ht="32.25" customHeight="1" thickBot="1">
      <c r="A71" s="128"/>
      <c r="B71" s="129" t="s">
        <v>101</v>
      </c>
      <c r="C71" s="129"/>
      <c r="D71" s="129"/>
      <c r="E71" s="129"/>
      <c r="F71" s="129"/>
      <c r="G71" s="129"/>
      <c r="H71" s="130"/>
      <c r="I71" s="131"/>
      <c r="J71" s="132">
        <v>7477799.7699999996</v>
      </c>
      <c r="K71" s="132">
        <v>10929530.25</v>
      </c>
      <c r="L71" s="133">
        <f t="shared" si="7"/>
        <v>-3451730.4800000004</v>
      </c>
      <c r="M71" s="134">
        <f t="shared" si="8"/>
        <v>-0.46159707215589174</v>
      </c>
    </row>
    <row r="72" spans="1:13">
      <c r="A72" s="135"/>
      <c r="B72" s="135"/>
      <c r="H72" s="137"/>
      <c r="I72" s="137"/>
    </row>
    <row r="73" spans="1:13">
      <c r="A73" s="135"/>
      <c r="B73" s="135"/>
      <c r="H73" s="137"/>
      <c r="I73" s="137"/>
      <c r="J73" s="138"/>
      <c r="K73" s="138"/>
    </row>
    <row r="74" spans="1:13">
      <c r="A74" s="135"/>
      <c r="B74" s="135"/>
      <c r="H74" s="137"/>
      <c r="I74" s="137"/>
    </row>
    <row r="75" spans="1:13">
      <c r="A75" s="135"/>
      <c r="B75" s="135"/>
      <c r="H75" s="137"/>
      <c r="I75" s="137"/>
    </row>
    <row r="76" spans="1:13">
      <c r="A76" s="135"/>
      <c r="B76" s="135"/>
      <c r="H76" s="137"/>
      <c r="I76" s="137"/>
    </row>
    <row r="77" spans="1:13">
      <c r="A77" s="135"/>
      <c r="B77" s="135"/>
      <c r="H77" s="137"/>
      <c r="I77" s="137"/>
    </row>
    <row r="78" spans="1:13">
      <c r="A78" s="135"/>
      <c r="B78" s="135"/>
      <c r="H78" s="137"/>
      <c r="I78" s="137"/>
    </row>
    <row r="79" spans="1:13">
      <c r="A79" s="135"/>
      <c r="B79" s="135"/>
      <c r="H79" s="137"/>
      <c r="I79" s="137"/>
    </row>
    <row r="80" spans="1:13">
      <c r="A80" s="135"/>
      <c r="B80" s="135"/>
      <c r="H80" s="137"/>
      <c r="I80" s="137"/>
    </row>
    <row r="81" spans="1:13">
      <c r="A81" s="135"/>
      <c r="B81" s="135"/>
      <c r="H81" s="137"/>
      <c r="I81" s="137"/>
    </row>
    <row r="82" spans="1:13">
      <c r="A82" s="135"/>
      <c r="B82" s="135"/>
    </row>
    <row r="83" spans="1:13">
      <c r="A83" s="135"/>
      <c r="B83" s="135"/>
    </row>
    <row r="84" spans="1:13">
      <c r="A84" s="135"/>
      <c r="B84" s="135"/>
    </row>
    <row r="85" spans="1:13">
      <c r="A85" s="135"/>
      <c r="B85" s="135"/>
    </row>
    <row r="86" spans="1:13">
      <c r="A86" s="135"/>
      <c r="B86" s="135"/>
    </row>
    <row r="87" spans="1:13">
      <c r="A87" s="135"/>
      <c r="B87" s="135"/>
    </row>
    <row r="88" spans="1:13">
      <c r="A88" s="135"/>
      <c r="B88" s="135"/>
    </row>
    <row r="89" spans="1:13">
      <c r="A89" s="135"/>
      <c r="B89" s="135"/>
    </row>
    <row r="90" spans="1:13">
      <c r="A90" s="135"/>
      <c r="B90" s="135"/>
    </row>
    <row r="91" spans="1:13">
      <c r="A91" s="135"/>
      <c r="B91" s="135"/>
    </row>
    <row r="92" spans="1:13">
      <c r="A92" s="135"/>
      <c r="B92" s="135"/>
    </row>
    <row r="93" spans="1:13">
      <c r="A93" s="135"/>
      <c r="B93" s="135"/>
    </row>
    <row r="94" spans="1:13">
      <c r="A94" s="135"/>
      <c r="B94" s="135"/>
    </row>
    <row r="95" spans="1:13">
      <c r="A95" s="135"/>
      <c r="B95" s="135"/>
    </row>
    <row r="96" spans="1:13" s="136" customFormat="1">
      <c r="A96" s="135"/>
      <c r="B96" s="135"/>
      <c r="G96" s="23"/>
      <c r="H96" s="23"/>
      <c r="I96" s="23"/>
      <c r="L96" s="23"/>
      <c r="M96" s="23"/>
    </row>
    <row r="97" spans="1:13" s="136" customFormat="1">
      <c r="A97" s="135"/>
      <c r="B97" s="135"/>
      <c r="G97" s="23"/>
      <c r="H97" s="23"/>
      <c r="I97" s="23"/>
      <c r="L97" s="23"/>
      <c r="M97" s="23"/>
    </row>
    <row r="98" spans="1:13" s="136" customFormat="1">
      <c r="A98" s="135"/>
      <c r="B98" s="135"/>
      <c r="G98" s="23"/>
      <c r="H98" s="23"/>
      <c r="I98" s="23"/>
      <c r="L98" s="23"/>
      <c r="M98" s="23"/>
    </row>
    <row r="99" spans="1:13" s="136" customFormat="1">
      <c r="A99" s="135"/>
      <c r="B99" s="135"/>
      <c r="G99" s="23"/>
      <c r="H99" s="23"/>
      <c r="I99" s="23"/>
      <c r="L99" s="23"/>
      <c r="M99" s="23"/>
    </row>
    <row r="100" spans="1:13" s="136" customFormat="1">
      <c r="A100" s="135"/>
      <c r="B100" s="135"/>
      <c r="G100" s="23"/>
      <c r="H100" s="23"/>
      <c r="I100" s="23"/>
      <c r="L100" s="23"/>
      <c r="M100" s="23"/>
    </row>
    <row r="101" spans="1:13" s="136" customFormat="1">
      <c r="A101" s="135"/>
      <c r="B101" s="135"/>
      <c r="G101" s="23"/>
      <c r="H101" s="23"/>
      <c r="I101" s="23"/>
      <c r="L101" s="23"/>
      <c r="M101" s="23"/>
    </row>
    <row r="102" spans="1:13" s="136" customFormat="1">
      <c r="A102" s="135"/>
      <c r="B102" s="135"/>
      <c r="G102" s="23"/>
      <c r="H102" s="23"/>
      <c r="I102" s="23"/>
      <c r="L102" s="23"/>
      <c r="M102" s="23"/>
    </row>
    <row r="103" spans="1:13" s="136" customFormat="1">
      <c r="A103" s="135"/>
      <c r="B103" s="135"/>
      <c r="G103" s="23"/>
      <c r="H103" s="23"/>
      <c r="I103" s="23"/>
      <c r="L103" s="23"/>
      <c r="M103" s="23"/>
    </row>
    <row r="104" spans="1:13" s="136" customFormat="1">
      <c r="A104" s="135"/>
      <c r="B104" s="135"/>
      <c r="G104" s="23"/>
      <c r="H104" s="23"/>
      <c r="I104" s="23"/>
      <c r="L104" s="23"/>
      <c r="M104" s="23"/>
    </row>
    <row r="105" spans="1:13" s="136" customFormat="1">
      <c r="A105" s="135"/>
      <c r="B105" s="135"/>
      <c r="G105" s="23"/>
      <c r="H105" s="23"/>
      <c r="I105" s="23"/>
      <c r="L105" s="23"/>
      <c r="M105" s="23"/>
    </row>
    <row r="106" spans="1:13" s="136" customFormat="1">
      <c r="A106" s="135"/>
      <c r="B106" s="135"/>
      <c r="G106" s="23"/>
      <c r="H106" s="23"/>
      <c r="I106" s="23"/>
      <c r="L106" s="23"/>
      <c r="M106" s="23"/>
    </row>
    <row r="107" spans="1:13" s="136" customFormat="1">
      <c r="A107" s="135"/>
      <c r="B107" s="135"/>
      <c r="G107" s="23"/>
      <c r="H107" s="23"/>
      <c r="I107" s="23"/>
      <c r="L107" s="23"/>
      <c r="M107" s="23"/>
    </row>
    <row r="108" spans="1:13" s="136" customFormat="1">
      <c r="A108" s="135"/>
      <c r="B108" s="135"/>
      <c r="G108" s="23"/>
      <c r="H108" s="23"/>
      <c r="I108" s="23"/>
      <c r="L108" s="23"/>
      <c r="M108" s="23"/>
    </row>
    <row r="109" spans="1:13" s="136" customFormat="1">
      <c r="A109" s="135"/>
      <c r="B109" s="135"/>
      <c r="G109" s="23"/>
      <c r="H109" s="23"/>
      <c r="I109" s="23"/>
      <c r="L109" s="23"/>
      <c r="M109" s="23"/>
    </row>
    <row r="110" spans="1:13" s="136" customFormat="1">
      <c r="A110" s="135"/>
      <c r="B110" s="135"/>
      <c r="G110" s="23"/>
      <c r="H110" s="23"/>
      <c r="I110" s="23"/>
      <c r="L110" s="23"/>
      <c r="M110" s="23"/>
    </row>
    <row r="111" spans="1:13" s="136" customFormat="1">
      <c r="A111" s="135"/>
      <c r="B111" s="135"/>
      <c r="G111" s="23"/>
      <c r="H111" s="23"/>
      <c r="I111" s="23"/>
      <c r="L111" s="23"/>
      <c r="M111" s="23"/>
    </row>
    <row r="112" spans="1:13" s="136" customFormat="1">
      <c r="A112" s="135"/>
      <c r="B112" s="135"/>
      <c r="G112" s="23"/>
      <c r="H112" s="23"/>
      <c r="I112" s="23"/>
      <c r="L112" s="23"/>
      <c r="M112" s="23"/>
    </row>
    <row r="113" spans="1:13" s="136" customFormat="1">
      <c r="A113" s="135"/>
      <c r="B113" s="135"/>
      <c r="G113" s="23"/>
      <c r="H113" s="23"/>
      <c r="I113" s="23"/>
      <c r="L113" s="23"/>
      <c r="M113" s="23"/>
    </row>
    <row r="114" spans="1:13" s="136" customFormat="1">
      <c r="A114" s="135"/>
      <c r="B114" s="135"/>
      <c r="G114" s="23"/>
      <c r="H114" s="23"/>
      <c r="I114" s="23"/>
      <c r="L114" s="23"/>
      <c r="M114" s="23"/>
    </row>
    <row r="115" spans="1:13" s="136" customFormat="1">
      <c r="A115" s="135"/>
      <c r="B115" s="135"/>
      <c r="G115" s="23"/>
      <c r="H115" s="23"/>
      <c r="I115" s="23"/>
      <c r="L115" s="23"/>
      <c r="M115" s="23"/>
    </row>
    <row r="116" spans="1:13" s="136" customFormat="1">
      <c r="A116" s="135"/>
      <c r="B116" s="135"/>
      <c r="G116" s="23"/>
      <c r="H116" s="23"/>
      <c r="I116" s="23"/>
      <c r="L116" s="23"/>
      <c r="M116" s="23"/>
    </row>
    <row r="117" spans="1:13" s="136" customFormat="1">
      <c r="A117" s="135"/>
      <c r="B117" s="135"/>
      <c r="G117" s="23"/>
      <c r="H117" s="23"/>
      <c r="I117" s="23"/>
      <c r="L117" s="23"/>
      <c r="M117" s="23"/>
    </row>
    <row r="118" spans="1:13" s="136" customFormat="1">
      <c r="A118" s="135"/>
      <c r="B118" s="135"/>
      <c r="G118" s="23"/>
      <c r="H118" s="23"/>
      <c r="I118" s="23"/>
      <c r="L118" s="23"/>
      <c r="M118" s="23"/>
    </row>
    <row r="119" spans="1:13" s="136" customFormat="1">
      <c r="A119" s="135"/>
      <c r="B119" s="135"/>
      <c r="G119" s="23"/>
      <c r="H119" s="23"/>
      <c r="I119" s="23"/>
      <c r="L119" s="23"/>
      <c r="M119" s="23"/>
    </row>
    <row r="120" spans="1:13" s="136" customFormat="1">
      <c r="A120" s="135"/>
      <c r="B120" s="135"/>
      <c r="G120" s="23"/>
      <c r="H120" s="23"/>
      <c r="I120" s="23"/>
      <c r="L120" s="23"/>
      <c r="M120" s="23"/>
    </row>
    <row r="121" spans="1:13" s="136" customFormat="1">
      <c r="A121" s="135"/>
      <c r="B121" s="135"/>
      <c r="G121" s="23"/>
      <c r="H121" s="23"/>
      <c r="I121" s="23"/>
      <c r="L121" s="23"/>
      <c r="M121" s="23"/>
    </row>
    <row r="122" spans="1:13" s="136" customFormat="1">
      <c r="A122" s="135"/>
      <c r="B122" s="135"/>
      <c r="G122" s="23"/>
      <c r="H122" s="23"/>
      <c r="I122" s="23"/>
      <c r="L122" s="23"/>
      <c r="M122" s="23"/>
    </row>
    <row r="123" spans="1:13" s="136" customFormat="1">
      <c r="A123" s="135"/>
      <c r="B123" s="135"/>
      <c r="G123" s="23"/>
      <c r="H123" s="23"/>
      <c r="I123" s="23"/>
      <c r="L123" s="23"/>
      <c r="M123" s="23"/>
    </row>
    <row r="124" spans="1:13" s="136" customFormat="1">
      <c r="A124" s="135"/>
      <c r="B124" s="135"/>
      <c r="G124" s="23"/>
      <c r="H124" s="23"/>
      <c r="I124" s="23"/>
      <c r="L124" s="23"/>
      <c r="M124" s="23"/>
    </row>
    <row r="125" spans="1:13" s="136" customFormat="1">
      <c r="A125" s="135"/>
      <c r="B125" s="135"/>
      <c r="G125" s="23"/>
      <c r="H125" s="23"/>
      <c r="I125" s="23"/>
      <c r="L125" s="23"/>
      <c r="M125" s="23"/>
    </row>
    <row r="126" spans="1:13" s="136" customFormat="1">
      <c r="A126" s="135"/>
      <c r="B126" s="135"/>
      <c r="G126" s="23"/>
      <c r="H126" s="23"/>
      <c r="I126" s="23"/>
      <c r="L126" s="23"/>
      <c r="M126" s="23"/>
    </row>
    <row r="127" spans="1:13" s="136" customFormat="1">
      <c r="A127" s="135"/>
      <c r="B127" s="135"/>
      <c r="G127" s="23"/>
      <c r="H127" s="23"/>
      <c r="I127" s="23"/>
      <c r="L127" s="23"/>
      <c r="M127" s="23"/>
    </row>
    <row r="128" spans="1:13" s="136" customFormat="1">
      <c r="A128" s="135"/>
      <c r="B128" s="135"/>
      <c r="G128" s="23"/>
      <c r="H128" s="23"/>
      <c r="I128" s="23"/>
      <c r="L128" s="23"/>
      <c r="M128" s="23"/>
    </row>
    <row r="129" spans="1:13" s="136" customFormat="1">
      <c r="A129" s="135"/>
      <c r="B129" s="135"/>
      <c r="G129" s="23"/>
      <c r="H129" s="23"/>
      <c r="I129" s="23"/>
      <c r="L129" s="23"/>
      <c r="M129" s="23"/>
    </row>
    <row r="130" spans="1:13" s="136" customFormat="1">
      <c r="A130" s="135"/>
      <c r="B130" s="135"/>
      <c r="G130" s="23"/>
      <c r="H130" s="23"/>
      <c r="I130" s="23"/>
      <c r="L130" s="23"/>
      <c r="M130" s="23"/>
    </row>
    <row r="131" spans="1:13" s="136" customFormat="1">
      <c r="A131" s="135"/>
      <c r="B131" s="135"/>
      <c r="G131" s="23"/>
      <c r="H131" s="23"/>
      <c r="I131" s="23"/>
      <c r="L131" s="23"/>
      <c r="M131" s="23"/>
    </row>
    <row r="132" spans="1:13" s="136" customFormat="1">
      <c r="A132" s="135"/>
      <c r="B132" s="135"/>
      <c r="G132" s="23"/>
      <c r="H132" s="23"/>
      <c r="I132" s="23"/>
      <c r="L132" s="23"/>
      <c r="M132" s="23"/>
    </row>
    <row r="133" spans="1:13" s="136" customFormat="1">
      <c r="A133" s="135"/>
      <c r="B133" s="135"/>
      <c r="G133" s="23"/>
      <c r="H133" s="23"/>
      <c r="I133" s="23"/>
      <c r="L133" s="23"/>
      <c r="M133" s="23"/>
    </row>
    <row r="134" spans="1:13" s="136" customFormat="1">
      <c r="A134" s="135"/>
      <c r="B134" s="135"/>
      <c r="G134" s="23"/>
      <c r="H134" s="23"/>
      <c r="I134" s="23"/>
      <c r="L134" s="23"/>
      <c r="M134" s="23"/>
    </row>
    <row r="135" spans="1:13" s="136" customFormat="1">
      <c r="A135" s="135"/>
      <c r="B135" s="135"/>
      <c r="G135" s="23"/>
      <c r="H135" s="23"/>
      <c r="I135" s="23"/>
      <c r="L135" s="23"/>
      <c r="M135" s="23"/>
    </row>
    <row r="136" spans="1:13" s="136" customFormat="1">
      <c r="A136" s="135"/>
      <c r="B136" s="135"/>
      <c r="G136" s="23"/>
      <c r="H136" s="23"/>
      <c r="I136" s="23"/>
      <c r="L136" s="23"/>
      <c r="M136" s="23"/>
    </row>
    <row r="137" spans="1:13" s="136" customFormat="1">
      <c r="A137" s="135"/>
      <c r="B137" s="135"/>
      <c r="G137" s="23"/>
      <c r="H137" s="23"/>
      <c r="I137" s="23"/>
      <c r="L137" s="23"/>
      <c r="M137" s="23"/>
    </row>
    <row r="138" spans="1:13" s="136" customFormat="1">
      <c r="A138" s="135"/>
      <c r="B138" s="135"/>
      <c r="G138" s="23"/>
      <c r="H138" s="23"/>
      <c r="I138" s="23"/>
      <c r="L138" s="23"/>
      <c r="M138" s="23"/>
    </row>
    <row r="139" spans="1:13" s="136" customFormat="1">
      <c r="A139" s="135"/>
      <c r="B139" s="135"/>
      <c r="G139" s="23"/>
      <c r="H139" s="23"/>
      <c r="I139" s="23"/>
      <c r="L139" s="23"/>
      <c r="M139" s="23"/>
    </row>
    <row r="140" spans="1:13" s="136" customFormat="1">
      <c r="A140" s="135"/>
      <c r="B140" s="135"/>
      <c r="G140" s="23"/>
      <c r="H140" s="23"/>
      <c r="I140" s="23"/>
      <c r="L140" s="23"/>
      <c r="M140" s="23"/>
    </row>
    <row r="141" spans="1:13" s="136" customFormat="1">
      <c r="A141" s="135"/>
      <c r="B141" s="135"/>
      <c r="G141" s="23"/>
      <c r="H141" s="23"/>
      <c r="I141" s="23"/>
      <c r="L141" s="23"/>
      <c r="M141" s="23"/>
    </row>
    <row r="142" spans="1:13" s="136" customFormat="1">
      <c r="A142" s="135"/>
      <c r="B142" s="135"/>
      <c r="G142" s="23"/>
      <c r="H142" s="23"/>
      <c r="I142" s="23"/>
      <c r="L142" s="23"/>
      <c r="M142" s="23"/>
    </row>
    <row r="143" spans="1:13" s="136" customFormat="1">
      <c r="A143" s="135"/>
      <c r="B143" s="135"/>
      <c r="G143" s="23"/>
      <c r="H143" s="23"/>
      <c r="I143" s="23"/>
      <c r="L143" s="23"/>
      <c r="M143" s="23"/>
    </row>
    <row r="144" spans="1:13" s="136" customFormat="1">
      <c r="A144" s="135"/>
      <c r="G144" s="23"/>
      <c r="H144" s="23"/>
      <c r="I144" s="23"/>
      <c r="L144" s="23"/>
      <c r="M144" s="23"/>
    </row>
    <row r="145" spans="1:13" s="136" customFormat="1">
      <c r="A145" s="135"/>
      <c r="G145" s="23"/>
      <c r="H145" s="23"/>
      <c r="I145" s="23"/>
      <c r="L145" s="23"/>
      <c r="M145" s="23"/>
    </row>
    <row r="146" spans="1:13" s="136" customFormat="1">
      <c r="A146" s="135"/>
      <c r="G146" s="23"/>
      <c r="H146" s="23"/>
      <c r="I146" s="23"/>
      <c r="L146" s="23"/>
      <c r="M146" s="23"/>
    </row>
    <row r="147" spans="1:13" s="136" customFormat="1">
      <c r="A147" s="135"/>
      <c r="G147" s="23"/>
      <c r="H147" s="23"/>
      <c r="I147" s="23"/>
      <c r="L147" s="23"/>
      <c r="M147" s="23"/>
    </row>
    <row r="148" spans="1:13" s="136" customFormat="1">
      <c r="A148" s="135"/>
      <c r="G148" s="23"/>
      <c r="H148" s="23"/>
      <c r="I148" s="23"/>
      <c r="L148" s="23"/>
      <c r="M148" s="23"/>
    </row>
    <row r="149" spans="1:13" s="136" customFormat="1">
      <c r="A149" s="135"/>
      <c r="G149" s="23"/>
      <c r="H149" s="23"/>
      <c r="I149" s="23"/>
      <c r="L149" s="23"/>
      <c r="M149" s="23"/>
    </row>
    <row r="150" spans="1:13" s="136" customFormat="1">
      <c r="A150" s="135"/>
      <c r="G150" s="23"/>
      <c r="H150" s="23"/>
      <c r="I150" s="23"/>
      <c r="L150" s="23"/>
      <c r="M150" s="23"/>
    </row>
    <row r="151" spans="1:13" s="136" customFormat="1">
      <c r="A151" s="135"/>
      <c r="G151" s="23"/>
      <c r="H151" s="23"/>
      <c r="I151" s="23"/>
      <c r="L151" s="23"/>
      <c r="M151" s="23"/>
    </row>
    <row r="152" spans="1:13" s="136" customFormat="1">
      <c r="A152" s="135"/>
      <c r="G152" s="23"/>
      <c r="H152" s="23"/>
      <c r="I152" s="23"/>
      <c r="L152" s="23"/>
      <c r="M152" s="23"/>
    </row>
    <row r="153" spans="1:13" s="136" customFormat="1">
      <c r="A153" s="135"/>
      <c r="G153" s="23"/>
      <c r="H153" s="23"/>
      <c r="I153" s="23"/>
      <c r="L153" s="23"/>
      <c r="M153" s="23"/>
    </row>
    <row r="154" spans="1:13" s="136" customFormat="1">
      <c r="A154" s="135"/>
      <c r="G154" s="23"/>
      <c r="H154" s="23"/>
      <c r="I154" s="23"/>
      <c r="L154" s="23"/>
      <c r="M154" s="23"/>
    </row>
    <row r="155" spans="1:13" s="136" customFormat="1">
      <c r="A155" s="135"/>
      <c r="G155" s="23"/>
      <c r="H155" s="23"/>
      <c r="I155" s="23"/>
      <c r="L155" s="23"/>
      <c r="M155" s="23"/>
    </row>
    <row r="156" spans="1:13" s="136" customFormat="1">
      <c r="A156" s="135"/>
      <c r="G156" s="23"/>
      <c r="H156" s="23"/>
      <c r="I156" s="23"/>
      <c r="L156" s="23"/>
      <c r="M156" s="23"/>
    </row>
    <row r="157" spans="1:13" s="136" customFormat="1">
      <c r="A157" s="135"/>
      <c r="G157" s="23"/>
      <c r="H157" s="23"/>
      <c r="I157" s="23"/>
      <c r="L157" s="23"/>
      <c r="M157" s="23"/>
    </row>
    <row r="158" spans="1:13" s="136" customFormat="1">
      <c r="A158" s="135"/>
      <c r="G158" s="23"/>
      <c r="H158" s="23"/>
      <c r="I158" s="23"/>
      <c r="L158" s="23"/>
      <c r="M158" s="23"/>
    </row>
    <row r="159" spans="1:13" s="136" customFormat="1">
      <c r="A159" s="135"/>
      <c r="G159" s="23"/>
      <c r="H159" s="23"/>
      <c r="I159" s="23"/>
      <c r="L159" s="23"/>
      <c r="M159" s="23"/>
    </row>
    <row r="160" spans="1:13" s="136" customFormat="1">
      <c r="A160" s="135"/>
      <c r="G160" s="23"/>
      <c r="H160" s="23"/>
      <c r="I160" s="23"/>
      <c r="L160" s="23"/>
      <c r="M160" s="23"/>
    </row>
    <row r="161" spans="1:13" s="136" customFormat="1">
      <c r="A161" s="135"/>
      <c r="G161" s="23"/>
      <c r="H161" s="23"/>
      <c r="I161" s="23"/>
      <c r="L161" s="23"/>
      <c r="M161" s="23"/>
    </row>
    <row r="162" spans="1:13" s="136" customFormat="1">
      <c r="A162" s="135"/>
      <c r="G162" s="23"/>
      <c r="H162" s="23"/>
      <c r="I162" s="23"/>
      <c r="L162" s="23"/>
      <c r="M162" s="23"/>
    </row>
    <row r="163" spans="1:13" s="136" customFormat="1">
      <c r="A163" s="135"/>
      <c r="G163" s="23"/>
      <c r="H163" s="23"/>
      <c r="I163" s="23"/>
      <c r="L163" s="23"/>
      <c r="M163" s="23"/>
    </row>
    <row r="164" spans="1:13" s="136" customFormat="1">
      <c r="A164" s="135"/>
      <c r="G164" s="23"/>
      <c r="H164" s="23"/>
      <c r="I164" s="23"/>
      <c r="L164" s="23"/>
      <c r="M164" s="23"/>
    </row>
    <row r="165" spans="1:13" s="136" customFormat="1">
      <c r="A165" s="135"/>
      <c r="G165" s="23"/>
      <c r="H165" s="23"/>
      <c r="I165" s="23"/>
      <c r="L165" s="23"/>
      <c r="M165" s="23"/>
    </row>
    <row r="166" spans="1:13" s="136" customFormat="1">
      <c r="A166" s="135"/>
      <c r="G166" s="23"/>
      <c r="H166" s="23"/>
      <c r="I166" s="23"/>
      <c r="L166" s="23"/>
      <c r="M166" s="23"/>
    </row>
    <row r="167" spans="1:13" s="136" customFormat="1">
      <c r="A167" s="135"/>
      <c r="G167" s="23"/>
      <c r="H167" s="23"/>
      <c r="I167" s="23"/>
      <c r="L167" s="23"/>
      <c r="M167" s="23"/>
    </row>
    <row r="168" spans="1:13" s="136" customFormat="1">
      <c r="A168" s="135"/>
      <c r="G168" s="23"/>
      <c r="H168" s="23"/>
      <c r="I168" s="23"/>
      <c r="L168" s="23"/>
      <c r="M168" s="23"/>
    </row>
    <row r="169" spans="1:13" s="136" customFormat="1">
      <c r="A169" s="135"/>
      <c r="G169" s="23"/>
      <c r="H169" s="23"/>
      <c r="I169" s="23"/>
      <c r="L169" s="23"/>
      <c r="M169" s="23"/>
    </row>
    <row r="170" spans="1:13" s="136" customFormat="1">
      <c r="A170" s="135"/>
      <c r="G170" s="23"/>
      <c r="H170" s="23"/>
      <c r="I170" s="23"/>
      <c r="L170" s="23"/>
      <c r="M170" s="23"/>
    </row>
    <row r="171" spans="1:13" s="136" customFormat="1">
      <c r="A171" s="135"/>
      <c r="G171" s="23"/>
      <c r="H171" s="23"/>
      <c r="I171" s="23"/>
      <c r="L171" s="23"/>
      <c r="M171" s="23"/>
    </row>
    <row r="172" spans="1:13" s="136" customFormat="1">
      <c r="A172" s="135"/>
      <c r="G172" s="23"/>
      <c r="H172" s="23"/>
      <c r="I172" s="23"/>
      <c r="L172" s="23"/>
      <c r="M172" s="23"/>
    </row>
    <row r="173" spans="1:13" s="136" customFormat="1">
      <c r="A173" s="135"/>
      <c r="G173" s="23"/>
      <c r="H173" s="23"/>
      <c r="I173" s="23"/>
      <c r="L173" s="23"/>
      <c r="M173" s="23"/>
    </row>
    <row r="174" spans="1:13" s="136" customFormat="1">
      <c r="A174" s="135"/>
      <c r="G174" s="23"/>
      <c r="H174" s="23"/>
      <c r="I174" s="23"/>
      <c r="L174" s="23"/>
      <c r="M174" s="23"/>
    </row>
    <row r="175" spans="1:13" s="136" customFormat="1">
      <c r="A175" s="135"/>
      <c r="G175" s="23"/>
      <c r="H175" s="23"/>
      <c r="I175" s="23"/>
      <c r="L175" s="23"/>
      <c r="M175" s="23"/>
    </row>
    <row r="176" spans="1:13" s="136" customFormat="1">
      <c r="A176" s="135"/>
      <c r="G176" s="23"/>
      <c r="H176" s="23"/>
      <c r="I176" s="23"/>
      <c r="L176" s="23"/>
      <c r="M176" s="23"/>
    </row>
    <row r="177" spans="1:13" s="136" customFormat="1">
      <c r="A177" s="135"/>
      <c r="G177" s="23"/>
      <c r="H177" s="23"/>
      <c r="I177" s="23"/>
      <c r="L177" s="23"/>
      <c r="M177" s="23"/>
    </row>
    <row r="178" spans="1:13" s="136" customFormat="1">
      <c r="A178" s="135"/>
      <c r="G178" s="23"/>
      <c r="H178" s="23"/>
      <c r="I178" s="23"/>
      <c r="L178" s="23"/>
      <c r="M178" s="23"/>
    </row>
    <row r="179" spans="1:13" s="136" customFormat="1">
      <c r="A179" s="135"/>
      <c r="G179" s="23"/>
      <c r="H179" s="23"/>
      <c r="I179" s="23"/>
      <c r="L179" s="23"/>
      <c r="M179" s="23"/>
    </row>
    <row r="180" spans="1:13" s="136" customFormat="1">
      <c r="A180" s="135"/>
      <c r="G180" s="23"/>
      <c r="H180" s="23"/>
      <c r="I180" s="23"/>
      <c r="L180" s="23"/>
      <c r="M180" s="23"/>
    </row>
    <row r="181" spans="1:13" s="136" customFormat="1">
      <c r="A181" s="135"/>
      <c r="G181" s="23"/>
      <c r="H181" s="23"/>
      <c r="I181" s="23"/>
      <c r="L181" s="23"/>
      <c r="M181" s="23"/>
    </row>
    <row r="182" spans="1:13" s="136" customFormat="1">
      <c r="A182" s="135"/>
      <c r="G182" s="23"/>
      <c r="H182" s="23"/>
      <c r="I182" s="23"/>
      <c r="L182" s="23"/>
      <c r="M182" s="23"/>
    </row>
    <row r="183" spans="1:13" s="136" customFormat="1">
      <c r="A183" s="135"/>
      <c r="G183" s="23"/>
      <c r="H183" s="23"/>
      <c r="I183" s="23"/>
      <c r="L183" s="23"/>
      <c r="M183" s="23"/>
    </row>
    <row r="184" spans="1:13" s="136" customFormat="1">
      <c r="A184" s="135"/>
      <c r="G184" s="23"/>
      <c r="H184" s="23"/>
      <c r="I184" s="23"/>
      <c r="L184" s="23"/>
      <c r="M184" s="23"/>
    </row>
    <row r="185" spans="1:13" s="136" customFormat="1">
      <c r="A185" s="135"/>
      <c r="G185" s="23"/>
      <c r="H185" s="23"/>
      <c r="I185" s="23"/>
      <c r="L185" s="23"/>
      <c r="M185" s="23"/>
    </row>
    <row r="186" spans="1:13" s="136" customFormat="1">
      <c r="A186" s="135"/>
      <c r="G186" s="23"/>
      <c r="H186" s="23"/>
      <c r="I186" s="23"/>
      <c r="L186" s="23"/>
      <c r="M186" s="23"/>
    </row>
    <row r="187" spans="1:13" s="136" customFormat="1">
      <c r="A187" s="135"/>
      <c r="G187" s="23"/>
      <c r="H187" s="23"/>
      <c r="I187" s="23"/>
      <c r="L187" s="23"/>
      <c r="M187" s="23"/>
    </row>
    <row r="188" spans="1:13" s="136" customFormat="1">
      <c r="A188" s="135"/>
      <c r="G188" s="23"/>
      <c r="H188" s="23"/>
      <c r="I188" s="23"/>
      <c r="L188" s="23"/>
      <c r="M188" s="23"/>
    </row>
    <row r="189" spans="1:13" s="136" customFormat="1">
      <c r="A189" s="135"/>
      <c r="G189" s="23"/>
      <c r="H189" s="23"/>
      <c r="I189" s="23"/>
      <c r="L189" s="23"/>
      <c r="M189" s="23"/>
    </row>
    <row r="190" spans="1:13" s="136" customFormat="1">
      <c r="A190" s="135"/>
      <c r="G190" s="23"/>
      <c r="H190" s="23"/>
      <c r="I190" s="23"/>
      <c r="L190" s="23"/>
      <c r="M190" s="23"/>
    </row>
    <row r="191" spans="1:13" s="136" customFormat="1">
      <c r="A191" s="135"/>
      <c r="G191" s="23"/>
      <c r="H191" s="23"/>
      <c r="I191" s="23"/>
      <c r="L191" s="23"/>
      <c r="M191" s="23"/>
    </row>
    <row r="192" spans="1:13" s="136" customFormat="1">
      <c r="A192" s="135"/>
      <c r="G192" s="23"/>
      <c r="H192" s="23"/>
      <c r="I192" s="23"/>
      <c r="L192" s="23"/>
      <c r="M192" s="23"/>
    </row>
    <row r="193" spans="1:13" s="136" customFormat="1">
      <c r="A193" s="135"/>
      <c r="G193" s="23"/>
      <c r="H193" s="23"/>
      <c r="I193" s="23"/>
      <c r="L193" s="23"/>
      <c r="M193" s="23"/>
    </row>
    <row r="194" spans="1:13" s="136" customFormat="1">
      <c r="A194" s="135"/>
      <c r="G194" s="23"/>
      <c r="H194" s="23"/>
      <c r="I194" s="23"/>
      <c r="L194" s="23"/>
      <c r="M194" s="23"/>
    </row>
    <row r="195" spans="1:13" s="136" customFormat="1">
      <c r="A195" s="135"/>
      <c r="G195" s="23"/>
      <c r="H195" s="23"/>
      <c r="I195" s="23"/>
      <c r="L195" s="23"/>
      <c r="M195" s="23"/>
    </row>
    <row r="196" spans="1:13" s="136" customFormat="1">
      <c r="A196" s="135"/>
      <c r="G196" s="23"/>
      <c r="H196" s="23"/>
      <c r="I196" s="23"/>
      <c r="L196" s="23"/>
      <c r="M196" s="23"/>
    </row>
    <row r="197" spans="1:13" s="136" customFormat="1">
      <c r="A197" s="135"/>
      <c r="G197" s="23"/>
      <c r="H197" s="23"/>
      <c r="I197" s="23"/>
      <c r="L197" s="23"/>
      <c r="M197" s="23"/>
    </row>
    <row r="198" spans="1:13" s="136" customFormat="1">
      <c r="A198" s="135"/>
      <c r="G198" s="23"/>
      <c r="H198" s="23"/>
      <c r="I198" s="23"/>
      <c r="L198" s="23"/>
      <c r="M198" s="23"/>
    </row>
    <row r="199" spans="1:13" s="136" customFormat="1">
      <c r="A199" s="135"/>
      <c r="G199" s="23"/>
      <c r="H199" s="23"/>
      <c r="I199" s="23"/>
      <c r="L199" s="23"/>
      <c r="M199" s="23"/>
    </row>
    <row r="200" spans="1:13" s="136" customFormat="1">
      <c r="A200" s="135"/>
      <c r="G200" s="23"/>
      <c r="H200" s="23"/>
      <c r="I200" s="23"/>
      <c r="L200" s="23"/>
      <c r="M200" s="23"/>
    </row>
    <row r="201" spans="1:13" s="136" customFormat="1">
      <c r="A201" s="135"/>
      <c r="G201" s="23"/>
      <c r="H201" s="23"/>
      <c r="I201" s="23"/>
      <c r="L201" s="23"/>
      <c r="M201" s="23"/>
    </row>
    <row r="202" spans="1:13" s="136" customFormat="1">
      <c r="A202" s="135"/>
      <c r="G202" s="23"/>
      <c r="H202" s="23"/>
      <c r="I202" s="23"/>
      <c r="L202" s="23"/>
      <c r="M202" s="23"/>
    </row>
    <row r="203" spans="1:13" s="136" customFormat="1">
      <c r="A203" s="135"/>
      <c r="G203" s="23"/>
      <c r="H203" s="23"/>
      <c r="I203" s="23"/>
      <c r="L203" s="23"/>
      <c r="M203" s="23"/>
    </row>
    <row r="204" spans="1:13" s="136" customFormat="1">
      <c r="A204" s="135"/>
      <c r="G204" s="23"/>
      <c r="H204" s="23"/>
      <c r="I204" s="23"/>
      <c r="L204" s="23"/>
      <c r="M204" s="23"/>
    </row>
    <row r="205" spans="1:13" s="136" customFormat="1">
      <c r="A205" s="135"/>
      <c r="G205" s="23"/>
      <c r="H205" s="23"/>
      <c r="I205" s="23"/>
      <c r="L205" s="23"/>
      <c r="M205" s="23"/>
    </row>
    <row r="206" spans="1:13" s="136" customFormat="1">
      <c r="A206" s="135"/>
      <c r="G206" s="23"/>
      <c r="H206" s="23"/>
      <c r="I206" s="23"/>
      <c r="L206" s="23"/>
      <c r="M206" s="23"/>
    </row>
    <row r="207" spans="1:13" s="136" customFormat="1">
      <c r="A207" s="135"/>
      <c r="G207" s="23"/>
      <c r="H207" s="23"/>
      <c r="I207" s="23"/>
      <c r="L207" s="23"/>
      <c r="M207" s="23"/>
    </row>
    <row r="208" spans="1:13" s="136" customFormat="1">
      <c r="A208" s="135"/>
      <c r="G208" s="23"/>
      <c r="H208" s="23"/>
      <c r="I208" s="23"/>
      <c r="L208" s="23"/>
      <c r="M208" s="23"/>
    </row>
    <row r="209" spans="1:13" s="136" customFormat="1">
      <c r="A209" s="135"/>
      <c r="G209" s="23"/>
      <c r="H209" s="23"/>
      <c r="I209" s="23"/>
      <c r="L209" s="23"/>
      <c r="M209" s="23"/>
    </row>
    <row r="210" spans="1:13" s="136" customFormat="1">
      <c r="A210" s="135"/>
      <c r="G210" s="23"/>
      <c r="H210" s="23"/>
      <c r="I210" s="23"/>
      <c r="L210" s="23"/>
      <c r="M210" s="23"/>
    </row>
    <row r="211" spans="1:13" s="136" customFormat="1">
      <c r="A211" s="135"/>
      <c r="G211" s="23"/>
      <c r="H211" s="23"/>
      <c r="I211" s="23"/>
      <c r="L211" s="23"/>
      <c r="M211" s="23"/>
    </row>
    <row r="212" spans="1:13" s="136" customFormat="1">
      <c r="A212" s="135"/>
      <c r="G212" s="23"/>
      <c r="H212" s="23"/>
      <c r="I212" s="23"/>
      <c r="L212" s="23"/>
      <c r="M212" s="23"/>
    </row>
    <row r="213" spans="1:13" s="136" customFormat="1">
      <c r="A213" s="135"/>
      <c r="G213" s="23"/>
      <c r="H213" s="23"/>
      <c r="I213" s="23"/>
      <c r="L213" s="23"/>
      <c r="M213" s="23"/>
    </row>
    <row r="214" spans="1:13" s="136" customFormat="1">
      <c r="A214" s="135"/>
      <c r="G214" s="23"/>
      <c r="H214" s="23"/>
      <c r="I214" s="23"/>
      <c r="L214" s="23"/>
      <c r="M214" s="23"/>
    </row>
    <row r="215" spans="1:13" s="136" customFormat="1">
      <c r="A215" s="135"/>
      <c r="G215" s="23"/>
      <c r="H215" s="23"/>
      <c r="I215" s="23"/>
      <c r="L215" s="23"/>
      <c r="M215" s="23"/>
    </row>
    <row r="216" spans="1:13" s="136" customFormat="1">
      <c r="A216" s="135"/>
      <c r="G216" s="23"/>
      <c r="H216" s="23"/>
      <c r="I216" s="23"/>
      <c r="L216" s="23"/>
      <c r="M216" s="23"/>
    </row>
    <row r="217" spans="1:13" s="136" customFormat="1">
      <c r="A217" s="135"/>
      <c r="G217" s="23"/>
      <c r="H217" s="23"/>
      <c r="I217" s="23"/>
      <c r="L217" s="23"/>
      <c r="M217" s="23"/>
    </row>
    <row r="218" spans="1:13" s="136" customFormat="1">
      <c r="A218" s="135"/>
      <c r="G218" s="23"/>
      <c r="H218" s="23"/>
      <c r="I218" s="23"/>
      <c r="L218" s="23"/>
      <c r="M218" s="23"/>
    </row>
    <row r="219" spans="1:13" s="136" customFormat="1">
      <c r="A219" s="135"/>
      <c r="G219" s="23"/>
      <c r="H219" s="23"/>
      <c r="I219" s="23"/>
      <c r="L219" s="23"/>
      <c r="M219" s="23"/>
    </row>
    <row r="220" spans="1:13" s="136" customFormat="1">
      <c r="A220" s="135"/>
      <c r="G220" s="23"/>
      <c r="H220" s="23"/>
      <c r="I220" s="23"/>
      <c r="L220" s="23"/>
      <c r="M220" s="23"/>
    </row>
    <row r="221" spans="1:13" s="136" customFormat="1">
      <c r="A221" s="135"/>
      <c r="G221" s="23"/>
      <c r="H221" s="23"/>
      <c r="I221" s="23"/>
      <c r="L221" s="23"/>
      <c r="M221" s="23"/>
    </row>
    <row r="222" spans="1:13" s="136" customFormat="1">
      <c r="A222" s="135"/>
      <c r="G222" s="23"/>
      <c r="H222" s="23"/>
      <c r="I222" s="23"/>
      <c r="L222" s="23"/>
      <c r="M222" s="23"/>
    </row>
    <row r="223" spans="1:13" s="136" customFormat="1">
      <c r="A223" s="135"/>
      <c r="G223" s="23"/>
      <c r="H223" s="23"/>
      <c r="I223" s="23"/>
      <c r="L223" s="23"/>
      <c r="M223" s="23"/>
    </row>
    <row r="224" spans="1:13" s="136" customFormat="1">
      <c r="A224" s="135"/>
      <c r="G224" s="23"/>
      <c r="H224" s="23"/>
      <c r="I224" s="23"/>
      <c r="L224" s="23"/>
      <c r="M224" s="23"/>
    </row>
    <row r="225" spans="1:13" s="136" customFormat="1">
      <c r="A225" s="135"/>
      <c r="G225" s="23"/>
      <c r="H225" s="23"/>
      <c r="I225" s="23"/>
      <c r="L225" s="23"/>
      <c r="M225" s="23"/>
    </row>
    <row r="226" spans="1:13" s="136" customFormat="1">
      <c r="A226" s="135"/>
      <c r="G226" s="23"/>
      <c r="H226" s="23"/>
      <c r="I226" s="23"/>
      <c r="L226" s="23"/>
      <c r="M226" s="23"/>
    </row>
    <row r="227" spans="1:13" s="136" customFormat="1">
      <c r="A227" s="135"/>
      <c r="G227" s="23"/>
      <c r="H227" s="23"/>
      <c r="I227" s="23"/>
      <c r="L227" s="23"/>
      <c r="M227" s="23"/>
    </row>
    <row r="228" spans="1:13" s="136" customFormat="1">
      <c r="A228" s="135"/>
      <c r="G228" s="23"/>
      <c r="H228" s="23"/>
      <c r="I228" s="23"/>
      <c r="L228" s="23"/>
      <c r="M228" s="23"/>
    </row>
    <row r="229" spans="1:13" s="136" customFormat="1">
      <c r="A229" s="135"/>
      <c r="G229" s="23"/>
      <c r="H229" s="23"/>
      <c r="I229" s="23"/>
      <c r="L229" s="23"/>
      <c r="M229" s="23"/>
    </row>
    <row r="230" spans="1:13" s="136" customFormat="1">
      <c r="A230" s="135"/>
      <c r="G230" s="23"/>
      <c r="H230" s="23"/>
      <c r="I230" s="23"/>
      <c r="L230" s="23"/>
      <c r="M230" s="23"/>
    </row>
    <row r="231" spans="1:13" s="136" customFormat="1">
      <c r="A231" s="135"/>
      <c r="G231" s="23"/>
      <c r="H231" s="23"/>
      <c r="I231" s="23"/>
      <c r="L231" s="23"/>
      <c r="M231" s="23"/>
    </row>
    <row r="232" spans="1:13" s="136" customFormat="1">
      <c r="A232" s="135"/>
      <c r="G232" s="23"/>
      <c r="H232" s="23"/>
      <c r="I232" s="23"/>
      <c r="L232" s="23"/>
      <c r="M232" s="23"/>
    </row>
    <row r="233" spans="1:13" s="136" customFormat="1">
      <c r="A233" s="135"/>
      <c r="G233" s="23"/>
      <c r="H233" s="23"/>
      <c r="I233" s="23"/>
      <c r="L233" s="23"/>
      <c r="M233" s="23"/>
    </row>
    <row r="234" spans="1:13" s="136" customFormat="1">
      <c r="A234" s="135"/>
      <c r="G234" s="23"/>
      <c r="H234" s="23"/>
      <c r="I234" s="23"/>
      <c r="L234" s="23"/>
      <c r="M234" s="23"/>
    </row>
    <row r="235" spans="1:13" s="136" customFormat="1">
      <c r="A235" s="135"/>
      <c r="G235" s="23"/>
      <c r="H235" s="23"/>
      <c r="I235" s="23"/>
      <c r="L235" s="23"/>
      <c r="M235" s="23"/>
    </row>
    <row r="236" spans="1:13" s="136" customFormat="1">
      <c r="A236" s="135"/>
      <c r="G236" s="23"/>
      <c r="H236" s="23"/>
      <c r="I236" s="23"/>
      <c r="L236" s="23"/>
      <c r="M236" s="23"/>
    </row>
  </sheetData>
  <mergeCells count="7"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topLeftCell="A76" zoomScale="80" zoomScaleSheetLayoutView="80" workbookViewId="0">
      <selection activeCell="M8" sqref="M8"/>
    </sheetView>
  </sheetViews>
  <sheetFormatPr defaultColWidth="10.42578125" defaultRowHeight="15.75"/>
  <cols>
    <col min="1" max="1" width="4" style="136" customWidth="1"/>
    <col min="2" max="2" width="4.5703125" style="136" customWidth="1"/>
    <col min="3" max="3" width="1.85546875" style="136" customWidth="1"/>
    <col min="4" max="6" width="4" style="136" customWidth="1"/>
    <col min="7" max="7" width="71.28515625" style="23" customWidth="1"/>
    <col min="8" max="9" width="15.85546875" style="23" customWidth="1"/>
    <col min="10" max="13" width="14.7109375" style="23" customWidth="1"/>
    <col min="14" max="16384" width="10.42578125" style="23"/>
  </cols>
  <sheetData>
    <row r="1" spans="1:13" s="7" customFormat="1" ht="27.6" customHeight="1">
      <c r="A1" s="1"/>
      <c r="B1" s="2"/>
      <c r="C1" s="2"/>
      <c r="D1" s="2"/>
      <c r="E1" s="2"/>
      <c r="F1" s="2"/>
      <c r="G1" s="3" t="s">
        <v>102</v>
      </c>
      <c r="H1" s="3"/>
      <c r="I1" s="3"/>
      <c r="J1" s="3"/>
      <c r="K1" s="4"/>
      <c r="L1" s="5" t="s">
        <v>1</v>
      </c>
      <c r="M1" s="6"/>
    </row>
    <row r="2" spans="1:13" s="7" customFormat="1" ht="27.6" customHeight="1" thickBot="1">
      <c r="A2" s="8"/>
      <c r="B2" s="9"/>
      <c r="C2" s="9"/>
      <c r="D2" s="9"/>
      <c r="E2" s="9"/>
      <c r="F2" s="9"/>
      <c r="G2" s="139" t="s">
        <v>103</v>
      </c>
      <c r="H2" s="139"/>
      <c r="I2" s="139"/>
      <c r="J2" s="139"/>
      <c r="K2" s="9"/>
      <c r="L2" s="12"/>
      <c r="M2" s="13"/>
    </row>
    <row r="3" spans="1:13" s="16" customFormat="1" ht="15" customHeight="1" thickBot="1">
      <c r="A3" s="14"/>
      <c r="B3" s="14"/>
      <c r="C3" s="14"/>
      <c r="D3" s="14"/>
      <c r="E3" s="14"/>
      <c r="F3" s="14"/>
      <c r="G3" s="14"/>
      <c r="H3" s="15"/>
      <c r="I3" s="15"/>
      <c r="J3" s="15"/>
    </row>
    <row r="4" spans="1:13" ht="26.25" customHeight="1">
      <c r="A4" s="17" t="s">
        <v>3</v>
      </c>
      <c r="B4" s="18"/>
      <c r="C4" s="18"/>
      <c r="D4" s="18"/>
      <c r="E4" s="18"/>
      <c r="F4" s="18"/>
      <c r="G4" s="18"/>
      <c r="H4" s="18"/>
      <c r="I4" s="19"/>
      <c r="J4" s="20" t="s">
        <v>4</v>
      </c>
      <c r="K4" s="20" t="s">
        <v>5</v>
      </c>
      <c r="L4" s="21" t="s">
        <v>6</v>
      </c>
      <c r="M4" s="22"/>
    </row>
    <row r="5" spans="1:13" ht="32.2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8" t="s">
        <v>7</v>
      </c>
      <c r="M5" s="29" t="s">
        <v>8</v>
      </c>
    </row>
    <row r="6" spans="1:13" s="37" customFormat="1" ht="27.2" customHeight="1">
      <c r="A6" s="140" t="s">
        <v>9</v>
      </c>
      <c r="B6" s="141" t="s">
        <v>104</v>
      </c>
      <c r="C6" s="141"/>
      <c r="D6" s="141"/>
      <c r="E6" s="141"/>
      <c r="F6" s="141"/>
      <c r="G6" s="141"/>
      <c r="H6" s="142"/>
      <c r="I6" s="143"/>
      <c r="J6" s="144">
        <v>0</v>
      </c>
      <c r="K6" s="144">
        <v>0</v>
      </c>
      <c r="L6" s="145"/>
      <c r="M6" s="36"/>
    </row>
    <row r="7" spans="1:13" s="37" customFormat="1" ht="27.2" customHeight="1">
      <c r="A7" s="146"/>
      <c r="B7" s="147" t="s">
        <v>11</v>
      </c>
      <c r="C7" s="41" t="s">
        <v>105</v>
      </c>
      <c r="D7" s="41"/>
      <c r="E7" s="41"/>
      <c r="F7" s="41"/>
      <c r="G7" s="41"/>
      <c r="H7" s="115"/>
      <c r="I7" s="109"/>
      <c r="J7" s="116">
        <v>25753.17</v>
      </c>
      <c r="K7" s="116">
        <v>0</v>
      </c>
      <c r="L7" s="117">
        <f>J7-K7</f>
        <v>25753.17</v>
      </c>
      <c r="M7" s="48">
        <f>IF(J7=0,"-    ",L7/J7)</f>
        <v>1</v>
      </c>
    </row>
    <row r="8" spans="1:13" s="49" customFormat="1" ht="27.2" customHeight="1">
      <c r="A8" s="148"/>
      <c r="B8" s="149"/>
      <c r="C8" s="42"/>
      <c r="D8" s="39" t="s">
        <v>15</v>
      </c>
      <c r="E8" s="43" t="s">
        <v>106</v>
      </c>
      <c r="F8" s="43"/>
      <c r="G8" s="43"/>
      <c r="H8" s="51"/>
      <c r="I8" s="52"/>
      <c r="J8" s="53">
        <v>0</v>
      </c>
      <c r="K8" s="53">
        <v>0</v>
      </c>
      <c r="L8" s="117">
        <f t="shared" ref="L8:L71" si="0">J8-K8</f>
        <v>0</v>
      </c>
      <c r="M8" s="48" t="str">
        <f t="shared" ref="M8:M71" si="1">IF(J8=0,"-    ",L8/J8)</f>
        <v xml:space="preserve">-    </v>
      </c>
    </row>
    <row r="9" spans="1:13" s="49" customFormat="1" ht="27.2" customHeight="1">
      <c r="A9" s="148"/>
      <c r="B9" s="149"/>
      <c r="C9" s="42"/>
      <c r="D9" s="39" t="s">
        <v>17</v>
      </c>
      <c r="E9" s="43" t="s">
        <v>107</v>
      </c>
      <c r="F9" s="43"/>
      <c r="G9" s="43"/>
      <c r="H9" s="51"/>
      <c r="I9" s="52"/>
      <c r="J9" s="53">
        <v>0</v>
      </c>
      <c r="K9" s="53">
        <v>0</v>
      </c>
      <c r="L9" s="117">
        <f t="shared" si="0"/>
        <v>0</v>
      </c>
      <c r="M9" s="48" t="str">
        <f t="shared" si="1"/>
        <v xml:space="preserve">-    </v>
      </c>
    </row>
    <row r="10" spans="1:13" s="49" customFormat="1" ht="27.2" customHeight="1">
      <c r="A10" s="74"/>
      <c r="B10" s="149"/>
      <c r="C10" s="42"/>
      <c r="D10" s="39" t="s">
        <v>25</v>
      </c>
      <c r="E10" s="43" t="s">
        <v>108</v>
      </c>
      <c r="F10" s="43"/>
      <c r="G10" s="43"/>
      <c r="H10" s="51"/>
      <c r="I10" s="52"/>
      <c r="J10" s="53">
        <v>25753.17</v>
      </c>
      <c r="K10" s="53">
        <v>0</v>
      </c>
      <c r="L10" s="113">
        <f t="shared" si="0"/>
        <v>25753.17</v>
      </c>
      <c r="M10" s="67">
        <f t="shared" si="1"/>
        <v>1</v>
      </c>
    </row>
    <row r="11" spans="1:13" s="49" customFormat="1" ht="27.2" customHeight="1">
      <c r="A11" s="74"/>
      <c r="B11" s="149"/>
      <c r="C11" s="149"/>
      <c r="D11" s="39" t="s">
        <v>27</v>
      </c>
      <c r="E11" s="43" t="s">
        <v>109</v>
      </c>
      <c r="F11" s="43"/>
      <c r="G11" s="43"/>
      <c r="H11" s="51"/>
      <c r="I11" s="52"/>
      <c r="J11" s="53">
        <v>0</v>
      </c>
      <c r="K11" s="53">
        <v>0</v>
      </c>
      <c r="L11" s="117">
        <f t="shared" si="0"/>
        <v>0</v>
      </c>
      <c r="M11" s="48" t="str">
        <f t="shared" si="1"/>
        <v xml:space="preserve">-    </v>
      </c>
    </row>
    <row r="12" spans="1:13" s="49" customFormat="1" ht="27.2" customHeight="1">
      <c r="A12" s="74"/>
      <c r="B12" s="149"/>
      <c r="C12" s="149"/>
      <c r="D12" s="39" t="s">
        <v>29</v>
      </c>
      <c r="E12" s="43" t="s">
        <v>110</v>
      </c>
      <c r="F12" s="43"/>
      <c r="G12" s="43"/>
      <c r="H12" s="51"/>
      <c r="I12" s="52"/>
      <c r="J12" s="53">
        <v>0</v>
      </c>
      <c r="K12" s="53">
        <v>0</v>
      </c>
      <c r="L12" s="117">
        <f t="shared" si="0"/>
        <v>0</v>
      </c>
      <c r="M12" s="48" t="str">
        <f t="shared" si="1"/>
        <v xml:space="preserve">-    </v>
      </c>
    </row>
    <row r="13" spans="1:13" s="37" customFormat="1" ht="27.2" customHeight="1">
      <c r="A13" s="146"/>
      <c r="B13" s="147" t="s">
        <v>13</v>
      </c>
      <c r="C13" s="41" t="s">
        <v>111</v>
      </c>
      <c r="D13" s="41"/>
      <c r="E13" s="41"/>
      <c r="F13" s="41"/>
      <c r="G13" s="41"/>
      <c r="H13" s="115"/>
      <c r="I13" s="109"/>
      <c r="J13" s="116">
        <v>66167405.379999995</v>
      </c>
      <c r="K13" s="116">
        <v>66179325.850000016</v>
      </c>
      <c r="L13" s="117">
        <f t="shared" si="0"/>
        <v>-11920.47000002116</v>
      </c>
      <c r="M13" s="48">
        <f t="shared" si="1"/>
        <v>-1.8015622543398512E-4</v>
      </c>
    </row>
    <row r="14" spans="1:13" s="49" customFormat="1" ht="27.2" customHeight="1">
      <c r="A14" s="148"/>
      <c r="B14" s="149"/>
      <c r="C14" s="42"/>
      <c r="D14" s="39" t="s">
        <v>15</v>
      </c>
      <c r="E14" s="43" t="s">
        <v>112</v>
      </c>
      <c r="F14" s="43"/>
      <c r="G14" s="43"/>
      <c r="H14" s="51"/>
      <c r="I14" s="52"/>
      <c r="J14" s="53">
        <v>35159.31</v>
      </c>
      <c r="K14" s="53">
        <v>35159.31</v>
      </c>
      <c r="L14" s="113">
        <f t="shared" si="0"/>
        <v>0</v>
      </c>
      <c r="M14" s="67">
        <f t="shared" si="1"/>
        <v>0</v>
      </c>
    </row>
    <row r="15" spans="1:13" s="49" customFormat="1" ht="27.2" customHeight="1">
      <c r="A15" s="148"/>
      <c r="B15" s="149"/>
      <c r="C15" s="42"/>
      <c r="D15" s="39"/>
      <c r="E15" s="62" t="s">
        <v>19</v>
      </c>
      <c r="F15" s="62" t="s">
        <v>113</v>
      </c>
      <c r="G15" s="43"/>
      <c r="H15" s="63"/>
      <c r="I15" s="64"/>
      <c r="J15" s="65">
        <v>35159.31</v>
      </c>
      <c r="K15" s="65">
        <v>35159.31</v>
      </c>
      <c r="L15" s="113">
        <f t="shared" si="0"/>
        <v>0</v>
      </c>
      <c r="M15" s="67">
        <f t="shared" si="1"/>
        <v>0</v>
      </c>
    </row>
    <row r="16" spans="1:13" s="49" customFormat="1" ht="27.2" customHeight="1">
      <c r="A16" s="148"/>
      <c r="B16" s="149"/>
      <c r="C16" s="42"/>
      <c r="D16" s="39"/>
      <c r="E16" s="62" t="s">
        <v>21</v>
      </c>
      <c r="F16" s="62" t="s">
        <v>114</v>
      </c>
      <c r="G16" s="43"/>
      <c r="H16" s="63"/>
      <c r="I16" s="64"/>
      <c r="J16" s="65">
        <v>0</v>
      </c>
      <c r="K16" s="65">
        <v>0</v>
      </c>
      <c r="L16" s="117">
        <f t="shared" si="0"/>
        <v>0</v>
      </c>
      <c r="M16" s="48" t="str">
        <f t="shared" si="1"/>
        <v xml:space="preserve">-    </v>
      </c>
    </row>
    <row r="17" spans="1:13" s="49" customFormat="1" ht="27.2" customHeight="1">
      <c r="A17" s="148"/>
      <c r="B17" s="149"/>
      <c r="C17" s="42"/>
      <c r="D17" s="39" t="s">
        <v>17</v>
      </c>
      <c r="E17" s="43" t="s">
        <v>115</v>
      </c>
      <c r="F17" s="43"/>
      <c r="G17" s="43"/>
      <c r="H17" s="51"/>
      <c r="I17" s="52"/>
      <c r="J17" s="53">
        <v>51187877.709999993</v>
      </c>
      <c r="K17" s="53">
        <v>24035885.590000007</v>
      </c>
      <c r="L17" s="113">
        <f t="shared" si="0"/>
        <v>27151992.119999986</v>
      </c>
      <c r="M17" s="67">
        <f t="shared" si="1"/>
        <v>0.53043793442320442</v>
      </c>
    </row>
    <row r="18" spans="1:13" s="153" customFormat="1" ht="27.2" customHeight="1">
      <c r="A18" s="150"/>
      <c r="B18" s="151"/>
      <c r="C18" s="152"/>
      <c r="D18" s="91"/>
      <c r="E18" s="62" t="s">
        <v>19</v>
      </c>
      <c r="F18" s="62" t="s">
        <v>116</v>
      </c>
      <c r="G18" s="62"/>
      <c r="H18" s="63"/>
      <c r="I18" s="64"/>
      <c r="J18" s="65">
        <v>0</v>
      </c>
      <c r="K18" s="65">
        <v>0</v>
      </c>
      <c r="L18" s="117">
        <f t="shared" si="0"/>
        <v>0</v>
      </c>
      <c r="M18" s="48" t="str">
        <f t="shared" si="1"/>
        <v xml:space="preserve">-    </v>
      </c>
    </row>
    <row r="19" spans="1:13" s="153" customFormat="1" ht="27.2" customHeight="1">
      <c r="A19" s="150"/>
      <c r="B19" s="151"/>
      <c r="C19" s="152"/>
      <c r="D19" s="91"/>
      <c r="E19" s="62" t="s">
        <v>21</v>
      </c>
      <c r="F19" s="62" t="s">
        <v>117</v>
      </c>
      <c r="G19" s="62"/>
      <c r="H19" s="63"/>
      <c r="I19" s="64"/>
      <c r="J19" s="65">
        <v>51187877.709999993</v>
      </c>
      <c r="K19" s="65">
        <v>24035885.590000007</v>
      </c>
      <c r="L19" s="154">
        <f t="shared" si="0"/>
        <v>27151992.119999986</v>
      </c>
      <c r="M19" s="101">
        <f t="shared" si="1"/>
        <v>0.53043793442320442</v>
      </c>
    </row>
    <row r="20" spans="1:13" s="49" customFormat="1" ht="27.2" customHeight="1">
      <c r="A20" s="74"/>
      <c r="B20" s="149"/>
      <c r="C20" s="42"/>
      <c r="D20" s="39" t="s">
        <v>25</v>
      </c>
      <c r="E20" s="43" t="s">
        <v>118</v>
      </c>
      <c r="F20" s="43"/>
      <c r="G20" s="43"/>
      <c r="H20" s="51"/>
      <c r="I20" s="52"/>
      <c r="J20" s="53">
        <v>0</v>
      </c>
      <c r="K20" s="53">
        <v>0</v>
      </c>
      <c r="L20" s="117">
        <f t="shared" si="0"/>
        <v>0</v>
      </c>
      <c r="M20" s="48" t="str">
        <f t="shared" si="1"/>
        <v xml:space="preserve">-    </v>
      </c>
    </row>
    <row r="21" spans="1:13" s="49" customFormat="1" ht="27.2" customHeight="1">
      <c r="A21" s="74"/>
      <c r="B21" s="149"/>
      <c r="C21" s="42"/>
      <c r="D21" s="39" t="s">
        <v>27</v>
      </c>
      <c r="E21" s="43" t="s">
        <v>119</v>
      </c>
      <c r="F21" s="43"/>
      <c r="G21" s="43"/>
      <c r="H21" s="51"/>
      <c r="I21" s="52"/>
      <c r="J21" s="53">
        <v>3096257.8200000003</v>
      </c>
      <c r="K21" s="53">
        <v>5147872.2900000066</v>
      </c>
      <c r="L21" s="113">
        <f t="shared" si="0"/>
        <v>-2051614.4700000063</v>
      </c>
      <c r="M21" s="67">
        <f t="shared" si="1"/>
        <v>-0.66261099342173191</v>
      </c>
    </row>
    <row r="22" spans="1:13" s="49" customFormat="1" ht="27.2" customHeight="1">
      <c r="A22" s="74"/>
      <c r="B22" s="149"/>
      <c r="C22" s="42"/>
      <c r="D22" s="39" t="s">
        <v>29</v>
      </c>
      <c r="E22" s="43" t="s">
        <v>120</v>
      </c>
      <c r="F22" s="43"/>
      <c r="G22" s="43"/>
      <c r="H22" s="51"/>
      <c r="I22" s="52"/>
      <c r="J22" s="53">
        <v>1391557.24</v>
      </c>
      <c r="K22" s="53">
        <v>437707.32999999984</v>
      </c>
      <c r="L22" s="113">
        <f t="shared" si="0"/>
        <v>953849.91000000015</v>
      </c>
      <c r="M22" s="67">
        <f t="shared" si="1"/>
        <v>0.68545503022211296</v>
      </c>
    </row>
    <row r="23" spans="1:13" s="49" customFormat="1" ht="27.2" customHeight="1">
      <c r="A23" s="74"/>
      <c r="B23" s="149"/>
      <c r="C23" s="42"/>
      <c r="D23" s="39" t="s">
        <v>74</v>
      </c>
      <c r="E23" s="43" t="s">
        <v>121</v>
      </c>
      <c r="F23" s="43"/>
      <c r="G23" s="43"/>
      <c r="H23" s="51"/>
      <c r="I23" s="52"/>
      <c r="J23" s="53">
        <v>614.75</v>
      </c>
      <c r="K23" s="53">
        <v>0</v>
      </c>
      <c r="L23" s="117">
        <f t="shared" si="0"/>
        <v>614.75</v>
      </c>
      <c r="M23" s="48">
        <f t="shared" si="1"/>
        <v>1</v>
      </c>
    </row>
    <row r="24" spans="1:13" s="49" customFormat="1" ht="27.2" customHeight="1">
      <c r="A24" s="74"/>
      <c r="B24" s="149"/>
      <c r="C24" s="42"/>
      <c r="D24" s="39" t="s">
        <v>76</v>
      </c>
      <c r="E24" s="43" t="s">
        <v>122</v>
      </c>
      <c r="F24" s="43"/>
      <c r="G24" s="43"/>
      <c r="H24" s="51"/>
      <c r="I24" s="52"/>
      <c r="J24" s="53">
        <v>0</v>
      </c>
      <c r="K24" s="53">
        <v>0</v>
      </c>
      <c r="L24" s="117">
        <f t="shared" si="0"/>
        <v>0</v>
      </c>
      <c r="M24" s="48" t="str">
        <f t="shared" si="1"/>
        <v xml:space="preserve">-    </v>
      </c>
    </row>
    <row r="25" spans="1:13" s="49" customFormat="1" ht="27.2" customHeight="1">
      <c r="A25" s="74"/>
      <c r="B25" s="149"/>
      <c r="C25" s="149"/>
      <c r="D25" s="39" t="s">
        <v>78</v>
      </c>
      <c r="E25" s="43" t="s">
        <v>123</v>
      </c>
      <c r="F25" s="43"/>
      <c r="G25" s="43"/>
      <c r="H25" s="51"/>
      <c r="I25" s="52"/>
      <c r="J25" s="53">
        <v>129307.57999999961</v>
      </c>
      <c r="K25" s="53">
        <v>97984.849999999627</v>
      </c>
      <c r="L25" s="113">
        <f t="shared" si="0"/>
        <v>31322.729999999981</v>
      </c>
      <c r="M25" s="67">
        <f t="shared" si="1"/>
        <v>0.24223429129212748</v>
      </c>
    </row>
    <row r="26" spans="1:13" s="49" customFormat="1" ht="27.2" customHeight="1">
      <c r="A26" s="74"/>
      <c r="B26" s="149"/>
      <c r="C26" s="149"/>
      <c r="D26" s="39" t="s">
        <v>80</v>
      </c>
      <c r="E26" s="49" t="s">
        <v>124</v>
      </c>
      <c r="H26" s="155"/>
      <c r="I26" s="156"/>
      <c r="J26" s="53">
        <v>10326630.970000001</v>
      </c>
      <c r="K26" s="53">
        <v>36424716.480000004</v>
      </c>
      <c r="L26" s="113">
        <f t="shared" si="0"/>
        <v>-26098085.510000005</v>
      </c>
      <c r="M26" s="67">
        <f t="shared" si="1"/>
        <v>-2.5272603994291862</v>
      </c>
    </row>
    <row r="27" spans="1:13" s="49" customFormat="1" ht="27.2" customHeight="1">
      <c r="A27" s="74"/>
      <c r="B27" s="149"/>
      <c r="C27" s="149"/>
      <c r="D27" s="39"/>
      <c r="H27" s="157" t="s">
        <v>58</v>
      </c>
      <c r="I27" s="157" t="s">
        <v>59</v>
      </c>
      <c r="J27" s="53">
        <v>0</v>
      </c>
      <c r="K27" s="53">
        <v>0</v>
      </c>
      <c r="L27" s="117">
        <f t="shared" si="0"/>
        <v>0</v>
      </c>
      <c r="M27" s="48" t="str">
        <f t="shared" si="1"/>
        <v xml:space="preserve">-    </v>
      </c>
    </row>
    <row r="28" spans="1:13" s="37" customFormat="1" ht="48" customHeight="1">
      <c r="A28" s="146"/>
      <c r="B28" s="147" t="s">
        <v>31</v>
      </c>
      <c r="C28" s="158" t="s">
        <v>125</v>
      </c>
      <c r="D28" s="158"/>
      <c r="E28" s="158"/>
      <c r="F28" s="158"/>
      <c r="G28" s="158"/>
      <c r="H28" s="116">
        <f>H29+H34</f>
        <v>0</v>
      </c>
      <c r="I28" s="116">
        <f>I29+I34</f>
        <v>0</v>
      </c>
      <c r="J28" s="116">
        <v>0</v>
      </c>
      <c r="K28" s="116">
        <v>0</v>
      </c>
      <c r="L28" s="117">
        <f t="shared" si="0"/>
        <v>0</v>
      </c>
      <c r="M28" s="48" t="str">
        <f t="shared" si="1"/>
        <v xml:space="preserve">-    </v>
      </c>
    </row>
    <row r="29" spans="1:13" s="49" customFormat="1" ht="27.2" customHeight="1">
      <c r="A29" s="74"/>
      <c r="B29" s="149"/>
      <c r="C29" s="149"/>
      <c r="D29" s="39" t="s">
        <v>15</v>
      </c>
      <c r="E29" s="49" t="s">
        <v>126</v>
      </c>
      <c r="H29" s="53">
        <f>SUM(H30:H33)</f>
        <v>0</v>
      </c>
      <c r="I29" s="53">
        <f>SUM(I30:I33)</f>
        <v>0</v>
      </c>
      <c r="J29" s="53">
        <v>0</v>
      </c>
      <c r="K29" s="53">
        <v>0</v>
      </c>
      <c r="L29" s="117">
        <f t="shared" si="0"/>
        <v>0</v>
      </c>
      <c r="M29" s="48" t="str">
        <f t="shared" si="1"/>
        <v xml:space="preserve">-    </v>
      </c>
    </row>
    <row r="30" spans="1:13" s="49" customFormat="1" ht="27.2" customHeight="1">
      <c r="A30" s="148"/>
      <c r="B30" s="149"/>
      <c r="C30" s="42"/>
      <c r="D30" s="39"/>
      <c r="E30" s="62" t="s">
        <v>19</v>
      </c>
      <c r="F30" s="62" t="s">
        <v>127</v>
      </c>
      <c r="G30" s="43"/>
      <c r="H30" s="65"/>
      <c r="I30" s="64"/>
      <c r="J30" s="65">
        <v>0</v>
      </c>
      <c r="K30" s="65">
        <v>0</v>
      </c>
      <c r="L30" s="117">
        <f t="shared" si="0"/>
        <v>0</v>
      </c>
      <c r="M30" s="48" t="str">
        <f t="shared" si="1"/>
        <v xml:space="preserve">-    </v>
      </c>
    </row>
    <row r="31" spans="1:13" s="49" customFormat="1" ht="27.2" customHeight="1">
      <c r="A31" s="148"/>
      <c r="B31" s="149"/>
      <c r="C31" s="42"/>
      <c r="D31" s="39"/>
      <c r="E31" s="62" t="s">
        <v>21</v>
      </c>
      <c r="F31" s="62" t="s">
        <v>128</v>
      </c>
      <c r="G31" s="43"/>
      <c r="H31" s="65"/>
      <c r="I31" s="64"/>
      <c r="J31" s="65">
        <v>0</v>
      </c>
      <c r="K31" s="65">
        <v>0</v>
      </c>
      <c r="L31" s="117">
        <f t="shared" si="0"/>
        <v>0</v>
      </c>
      <c r="M31" s="48" t="str">
        <f t="shared" si="1"/>
        <v xml:space="preserve">-    </v>
      </c>
    </row>
    <row r="32" spans="1:13" s="49" customFormat="1" ht="27.2" customHeight="1">
      <c r="A32" s="148"/>
      <c r="B32" s="149"/>
      <c r="C32" s="42"/>
      <c r="D32" s="39"/>
      <c r="E32" s="62" t="s">
        <v>23</v>
      </c>
      <c r="F32" s="62" t="s">
        <v>129</v>
      </c>
      <c r="G32" s="102"/>
      <c r="H32" s="64"/>
      <c r="I32" s="64"/>
      <c r="J32" s="65">
        <v>0</v>
      </c>
      <c r="K32" s="65">
        <v>0</v>
      </c>
      <c r="L32" s="117">
        <f t="shared" si="0"/>
        <v>0</v>
      </c>
      <c r="M32" s="48" t="str">
        <f t="shared" si="1"/>
        <v xml:space="preserve">-    </v>
      </c>
    </row>
    <row r="33" spans="1:13" s="49" customFormat="1" ht="27.2" customHeight="1">
      <c r="A33" s="148"/>
      <c r="B33" s="149"/>
      <c r="C33" s="42"/>
      <c r="D33" s="62"/>
      <c r="E33" s="62" t="s">
        <v>68</v>
      </c>
      <c r="F33" s="62" t="s">
        <v>130</v>
      </c>
      <c r="G33" s="102"/>
      <c r="H33" s="159"/>
      <c r="I33" s="160"/>
      <c r="J33" s="65">
        <v>0</v>
      </c>
      <c r="K33" s="65">
        <v>0</v>
      </c>
      <c r="L33" s="117">
        <f t="shared" si="0"/>
        <v>0</v>
      </c>
      <c r="M33" s="48" t="str">
        <f t="shared" si="1"/>
        <v xml:space="preserve">-    </v>
      </c>
    </row>
    <row r="34" spans="1:13" s="49" customFormat="1" ht="27.2" customHeight="1">
      <c r="A34" s="148"/>
      <c r="B34" s="149"/>
      <c r="C34" s="42"/>
      <c r="D34" s="39" t="s">
        <v>17</v>
      </c>
      <c r="E34" s="49" t="s">
        <v>131</v>
      </c>
      <c r="F34" s="62"/>
      <c r="G34" s="161"/>
      <c r="H34" s="161"/>
      <c r="I34" s="162"/>
      <c r="J34" s="65">
        <v>0</v>
      </c>
      <c r="K34" s="65">
        <v>0</v>
      </c>
      <c r="L34" s="117">
        <f t="shared" si="0"/>
        <v>0</v>
      </c>
      <c r="M34" s="48" t="str">
        <f t="shared" si="1"/>
        <v xml:space="preserve">-    </v>
      </c>
    </row>
    <row r="35" spans="1:13" s="49" customFormat="1" ht="27.2" customHeight="1">
      <c r="A35" s="148"/>
      <c r="B35" s="149"/>
      <c r="C35" s="42"/>
      <c r="D35" s="39"/>
      <c r="E35" s="62" t="s">
        <v>19</v>
      </c>
      <c r="F35" s="62" t="s">
        <v>132</v>
      </c>
      <c r="G35" s="43"/>
      <c r="H35" s="43"/>
      <c r="I35" s="102"/>
      <c r="J35" s="65">
        <v>0</v>
      </c>
      <c r="K35" s="65">
        <v>0</v>
      </c>
      <c r="L35" s="117">
        <f t="shared" si="0"/>
        <v>0</v>
      </c>
      <c r="M35" s="48" t="str">
        <f t="shared" si="1"/>
        <v xml:space="preserve">-    </v>
      </c>
    </row>
    <row r="36" spans="1:13" s="49" customFormat="1" ht="27.2" customHeight="1">
      <c r="A36" s="148"/>
      <c r="B36" s="149"/>
      <c r="C36" s="42"/>
      <c r="D36" s="39"/>
      <c r="E36" s="62" t="s">
        <v>21</v>
      </c>
      <c r="F36" s="62" t="s">
        <v>133</v>
      </c>
      <c r="G36" s="163"/>
      <c r="H36" s="163"/>
      <c r="I36" s="164"/>
      <c r="J36" s="65">
        <v>0</v>
      </c>
      <c r="K36" s="65">
        <v>0</v>
      </c>
      <c r="L36" s="117">
        <f t="shared" si="0"/>
        <v>0</v>
      </c>
      <c r="M36" s="48" t="str">
        <f t="shared" si="1"/>
        <v xml:space="preserve">-    </v>
      </c>
    </row>
    <row r="37" spans="1:13" s="37" customFormat="1" ht="27.2" customHeight="1">
      <c r="A37" s="165"/>
      <c r="B37" s="166" t="s">
        <v>41</v>
      </c>
      <c r="C37" s="69"/>
      <c r="D37" s="69"/>
      <c r="E37" s="69"/>
      <c r="F37" s="69"/>
      <c r="G37" s="69"/>
      <c r="H37" s="70"/>
      <c r="I37" s="71"/>
      <c r="J37" s="72">
        <v>66193158.549999997</v>
      </c>
      <c r="K37" s="72">
        <v>66179325.850000016</v>
      </c>
      <c r="L37" s="80">
        <f t="shared" si="0"/>
        <v>13832.699999980628</v>
      </c>
      <c r="M37" s="73">
        <f t="shared" si="1"/>
        <v>2.0897476873734451E-4</v>
      </c>
    </row>
    <row r="38" spans="1:13" s="49" customFormat="1" ht="9.1999999999999993" customHeight="1">
      <c r="A38" s="74"/>
      <c r="B38" s="167"/>
      <c r="C38" s="43"/>
      <c r="D38" s="43"/>
      <c r="E38" s="43"/>
      <c r="F38" s="43"/>
      <c r="G38" s="43"/>
      <c r="H38" s="51"/>
      <c r="I38" s="52"/>
      <c r="J38" s="53">
        <v>0</v>
      </c>
      <c r="K38" s="53">
        <v>0</v>
      </c>
      <c r="L38" s="113">
        <f t="shared" si="0"/>
        <v>0</v>
      </c>
      <c r="M38" s="67" t="str">
        <f t="shared" si="1"/>
        <v xml:space="preserve">-    </v>
      </c>
    </row>
    <row r="39" spans="1:13" s="37" customFormat="1" ht="27.2" customHeight="1">
      <c r="A39" s="146" t="s">
        <v>42</v>
      </c>
      <c r="B39" s="168" t="s">
        <v>134</v>
      </c>
      <c r="C39" s="114"/>
      <c r="D39" s="114"/>
      <c r="E39" s="114"/>
      <c r="F39" s="114"/>
      <c r="G39" s="114"/>
      <c r="H39" s="115"/>
      <c r="I39" s="109"/>
      <c r="J39" s="116">
        <v>0</v>
      </c>
      <c r="K39" s="116">
        <v>0</v>
      </c>
      <c r="L39" s="117">
        <f t="shared" si="0"/>
        <v>0</v>
      </c>
      <c r="M39" s="48" t="str">
        <f t="shared" si="1"/>
        <v xml:space="preserve">-    </v>
      </c>
    </row>
    <row r="40" spans="1:13" s="37" customFormat="1" ht="27.2" customHeight="1">
      <c r="A40" s="146"/>
      <c r="B40" s="147" t="s">
        <v>11</v>
      </c>
      <c r="C40" s="41" t="s">
        <v>135</v>
      </c>
      <c r="D40" s="41"/>
      <c r="E40" s="41"/>
      <c r="F40" s="41"/>
      <c r="G40" s="41"/>
      <c r="H40" s="115"/>
      <c r="I40" s="109"/>
      <c r="J40" s="116">
        <v>3449910.7199999997</v>
      </c>
      <c r="K40" s="116">
        <v>1834625.6100000006</v>
      </c>
      <c r="L40" s="117">
        <f t="shared" si="0"/>
        <v>1615285.1099999992</v>
      </c>
      <c r="M40" s="48">
        <f t="shared" si="1"/>
        <v>0.46821069908730834</v>
      </c>
    </row>
    <row r="41" spans="1:13" s="49" customFormat="1" ht="27.2" customHeight="1">
      <c r="A41" s="148"/>
      <c r="B41" s="149"/>
      <c r="C41" s="42"/>
      <c r="D41" s="39" t="s">
        <v>15</v>
      </c>
      <c r="E41" s="43" t="s">
        <v>136</v>
      </c>
      <c r="F41" s="43"/>
      <c r="G41" s="43"/>
      <c r="H41" s="51"/>
      <c r="I41" s="52"/>
      <c r="J41" s="53">
        <v>3342415.13</v>
      </c>
      <c r="K41" s="53">
        <v>1759610.0500000005</v>
      </c>
      <c r="L41" s="113">
        <f t="shared" si="0"/>
        <v>1582805.0799999994</v>
      </c>
      <c r="M41" s="67">
        <f t="shared" si="1"/>
        <v>0.47355131497385228</v>
      </c>
    </row>
    <row r="42" spans="1:13" s="49" customFormat="1" ht="27.2" customHeight="1">
      <c r="A42" s="148"/>
      <c r="B42" s="149"/>
      <c r="C42" s="42"/>
      <c r="D42" s="39" t="s">
        <v>17</v>
      </c>
      <c r="E42" s="43" t="s">
        <v>137</v>
      </c>
      <c r="F42" s="43"/>
      <c r="G42" s="43"/>
      <c r="H42" s="51"/>
      <c r="I42" s="52"/>
      <c r="J42" s="53">
        <v>107495.59000000001</v>
      </c>
      <c r="K42" s="53">
        <v>75015.56</v>
      </c>
      <c r="L42" s="113">
        <f t="shared" si="0"/>
        <v>32480.030000000013</v>
      </c>
      <c r="M42" s="67">
        <f t="shared" si="1"/>
        <v>0.30215220922086211</v>
      </c>
    </row>
    <row r="43" spans="1:13" s="49" customFormat="1" ht="27.2" customHeight="1">
      <c r="A43" s="148"/>
      <c r="B43" s="149"/>
      <c r="C43" s="42"/>
      <c r="D43" s="39" t="s">
        <v>25</v>
      </c>
      <c r="E43" s="43" t="s">
        <v>138</v>
      </c>
      <c r="F43" s="39"/>
      <c r="G43" s="43"/>
      <c r="H43" s="51"/>
      <c r="I43" s="52"/>
      <c r="J43" s="53">
        <v>0</v>
      </c>
      <c r="K43" s="53">
        <v>0</v>
      </c>
      <c r="L43" s="117">
        <f t="shared" si="0"/>
        <v>0</v>
      </c>
      <c r="M43" s="48" t="str">
        <f t="shared" si="1"/>
        <v xml:space="preserve">-    </v>
      </c>
    </row>
    <row r="44" spans="1:13" s="49" customFormat="1" ht="27.2" customHeight="1">
      <c r="A44" s="74"/>
      <c r="B44" s="167"/>
      <c r="C44" s="43"/>
      <c r="D44" s="39" t="s">
        <v>27</v>
      </c>
      <c r="E44" s="43" t="s">
        <v>139</v>
      </c>
      <c r="F44" s="39"/>
      <c r="G44" s="43"/>
      <c r="H44" s="51"/>
      <c r="I44" s="52"/>
      <c r="J44" s="53">
        <v>0</v>
      </c>
      <c r="K44" s="53">
        <v>0</v>
      </c>
      <c r="L44" s="117">
        <f t="shared" si="0"/>
        <v>0</v>
      </c>
      <c r="M44" s="48" t="str">
        <f t="shared" si="1"/>
        <v xml:space="preserve">-    </v>
      </c>
    </row>
    <row r="45" spans="1:13" s="49" customFormat="1" ht="27.2" customHeight="1">
      <c r="A45" s="74"/>
      <c r="B45" s="167"/>
      <c r="C45" s="43"/>
      <c r="D45" s="39"/>
      <c r="E45" s="43"/>
      <c r="F45" s="39"/>
      <c r="G45" s="43"/>
      <c r="H45" s="89" t="s">
        <v>58</v>
      </c>
      <c r="I45" s="89" t="s">
        <v>59</v>
      </c>
      <c r="J45" s="53">
        <v>0</v>
      </c>
      <c r="K45" s="53">
        <v>0</v>
      </c>
      <c r="L45" s="117">
        <f t="shared" si="0"/>
        <v>0</v>
      </c>
      <c r="M45" s="48" t="str">
        <f t="shared" si="1"/>
        <v xml:space="preserve">-    </v>
      </c>
    </row>
    <row r="46" spans="1:13" s="37" customFormat="1" ht="39.75" customHeight="1">
      <c r="A46" s="146"/>
      <c r="B46" s="147" t="s">
        <v>13</v>
      </c>
      <c r="C46" s="158" t="s">
        <v>140</v>
      </c>
      <c r="D46" s="158"/>
      <c r="E46" s="158"/>
      <c r="F46" s="158"/>
      <c r="G46" s="169"/>
      <c r="H46" s="116">
        <v>64364972.969999999</v>
      </c>
      <c r="I46" s="116">
        <f>I47+I58+I71+I72+I75+I76+I77</f>
        <v>0</v>
      </c>
      <c r="J46" s="116">
        <v>64364972.969999999</v>
      </c>
      <c r="K46" s="116">
        <v>81560732.099999994</v>
      </c>
      <c r="L46" s="117">
        <f t="shared" si="0"/>
        <v>-17195759.129999995</v>
      </c>
      <c r="M46" s="48">
        <f t="shared" si="1"/>
        <v>-0.26716020121712475</v>
      </c>
    </row>
    <row r="47" spans="1:13" s="49" customFormat="1" ht="27.2" customHeight="1">
      <c r="A47" s="148"/>
      <c r="B47" s="149"/>
      <c r="C47" s="42"/>
      <c r="D47" s="39" t="s">
        <v>15</v>
      </c>
      <c r="E47" s="43" t="s">
        <v>141</v>
      </c>
      <c r="F47" s="43"/>
      <c r="G47" s="102"/>
      <c r="H47" s="53">
        <v>0</v>
      </c>
      <c r="I47" s="53">
        <f>I48+I51+I52+I57</f>
        <v>0</v>
      </c>
      <c r="J47" s="53">
        <v>0</v>
      </c>
      <c r="K47" s="53">
        <v>0</v>
      </c>
      <c r="L47" s="117">
        <f t="shared" si="0"/>
        <v>0</v>
      </c>
      <c r="M47" s="48" t="str">
        <f t="shared" si="1"/>
        <v xml:space="preserve">-    </v>
      </c>
    </row>
    <row r="48" spans="1:13" s="49" customFormat="1" ht="23.25" customHeight="1">
      <c r="A48" s="148"/>
      <c r="B48" s="149"/>
      <c r="C48" s="42"/>
      <c r="D48" s="39"/>
      <c r="E48" s="62" t="s">
        <v>19</v>
      </c>
      <c r="F48" s="62" t="s">
        <v>142</v>
      </c>
      <c r="G48" s="102"/>
      <c r="H48" s="65">
        <v>0</v>
      </c>
      <c r="I48" s="65">
        <f>SUM(I49:I50)</f>
        <v>0</v>
      </c>
      <c r="J48" s="65">
        <v>0</v>
      </c>
      <c r="K48" s="65">
        <v>0</v>
      </c>
      <c r="L48" s="117">
        <f t="shared" si="0"/>
        <v>0</v>
      </c>
      <c r="M48" s="48" t="str">
        <f t="shared" si="1"/>
        <v xml:space="preserve">-    </v>
      </c>
    </row>
    <row r="49" spans="1:13" s="49" customFormat="1" ht="27.2" customHeight="1">
      <c r="A49" s="148"/>
      <c r="B49" s="149"/>
      <c r="C49" s="42"/>
      <c r="D49" s="39"/>
      <c r="E49" s="43"/>
      <c r="F49" s="43" t="s">
        <v>15</v>
      </c>
      <c r="G49" s="102" t="s">
        <v>143</v>
      </c>
      <c r="H49" s="53">
        <v>0</v>
      </c>
      <c r="I49" s="53"/>
      <c r="J49" s="53">
        <v>0</v>
      </c>
      <c r="K49" s="53">
        <v>0</v>
      </c>
      <c r="L49" s="117">
        <f t="shared" si="0"/>
        <v>0</v>
      </c>
      <c r="M49" s="48" t="str">
        <f t="shared" si="1"/>
        <v xml:space="preserve">-    </v>
      </c>
    </row>
    <row r="50" spans="1:13" s="49" customFormat="1" ht="27.2" customHeight="1">
      <c r="A50" s="148"/>
      <c r="B50" s="149"/>
      <c r="C50" s="42"/>
      <c r="D50" s="39"/>
      <c r="E50" s="43"/>
      <c r="F50" s="43" t="s">
        <v>17</v>
      </c>
      <c r="G50" s="102" t="s">
        <v>144</v>
      </c>
      <c r="H50" s="53">
        <v>0</v>
      </c>
      <c r="I50" s="53"/>
      <c r="J50" s="53">
        <v>0</v>
      </c>
      <c r="K50" s="53">
        <v>0</v>
      </c>
      <c r="L50" s="117">
        <f t="shared" si="0"/>
        <v>0</v>
      </c>
      <c r="M50" s="48" t="str">
        <f t="shared" si="1"/>
        <v xml:space="preserve">-    </v>
      </c>
    </row>
    <row r="51" spans="1:13" s="49" customFormat="1" ht="27.2" customHeight="1">
      <c r="A51" s="148"/>
      <c r="B51" s="149"/>
      <c r="C51" s="42"/>
      <c r="D51" s="39"/>
      <c r="E51" s="62" t="s">
        <v>21</v>
      </c>
      <c r="F51" s="62" t="s">
        <v>145</v>
      </c>
      <c r="G51" s="102"/>
      <c r="H51" s="65">
        <v>0</v>
      </c>
      <c r="I51" s="65"/>
      <c r="J51" s="65">
        <v>0</v>
      </c>
      <c r="K51" s="65">
        <v>0</v>
      </c>
      <c r="L51" s="117">
        <f t="shared" si="0"/>
        <v>0</v>
      </c>
      <c r="M51" s="48" t="str">
        <f t="shared" si="1"/>
        <v xml:space="preserve">-    </v>
      </c>
    </row>
    <row r="52" spans="1:13" s="49" customFormat="1" ht="27.2" customHeight="1">
      <c r="A52" s="148"/>
      <c r="B52" s="149"/>
      <c r="C52" s="42"/>
      <c r="D52" s="39"/>
      <c r="E52" s="62" t="s">
        <v>23</v>
      </c>
      <c r="F52" s="62" t="s">
        <v>146</v>
      </c>
      <c r="G52" s="102"/>
      <c r="H52" s="65">
        <v>0</v>
      </c>
      <c r="I52" s="65">
        <f>SUM(I53:I56)</f>
        <v>0</v>
      </c>
      <c r="J52" s="65">
        <v>0</v>
      </c>
      <c r="K52" s="65">
        <v>0</v>
      </c>
      <c r="L52" s="117">
        <f t="shared" si="0"/>
        <v>0</v>
      </c>
      <c r="M52" s="48" t="str">
        <f t="shared" si="1"/>
        <v xml:space="preserve">-    </v>
      </c>
    </row>
    <row r="53" spans="1:13" s="49" customFormat="1" ht="27.2" customHeight="1">
      <c r="A53" s="148"/>
      <c r="B53" s="149"/>
      <c r="C53" s="42"/>
      <c r="D53" s="39"/>
      <c r="E53" s="43"/>
      <c r="F53" s="43" t="s">
        <v>15</v>
      </c>
      <c r="G53" s="102" t="s">
        <v>147</v>
      </c>
      <c r="H53" s="53">
        <v>0</v>
      </c>
      <c r="I53" s="53"/>
      <c r="J53" s="53">
        <v>0</v>
      </c>
      <c r="K53" s="53">
        <v>0</v>
      </c>
      <c r="L53" s="117">
        <f t="shared" si="0"/>
        <v>0</v>
      </c>
      <c r="M53" s="48" t="str">
        <f t="shared" si="1"/>
        <v xml:space="preserve">-    </v>
      </c>
    </row>
    <row r="54" spans="1:13" s="49" customFormat="1" ht="27.2" customHeight="1">
      <c r="A54" s="148"/>
      <c r="B54" s="149"/>
      <c r="C54" s="42"/>
      <c r="D54" s="39"/>
      <c r="E54" s="43"/>
      <c r="F54" s="43" t="s">
        <v>17</v>
      </c>
      <c r="G54" s="102" t="s">
        <v>148</v>
      </c>
      <c r="H54" s="53">
        <v>0</v>
      </c>
      <c r="I54" s="53"/>
      <c r="J54" s="53">
        <v>0</v>
      </c>
      <c r="K54" s="53">
        <v>0</v>
      </c>
      <c r="L54" s="117">
        <f t="shared" si="0"/>
        <v>0</v>
      </c>
      <c r="M54" s="48" t="str">
        <f t="shared" si="1"/>
        <v xml:space="preserve">-    </v>
      </c>
    </row>
    <row r="55" spans="1:13" s="49" customFormat="1" ht="27.2" customHeight="1">
      <c r="A55" s="148"/>
      <c r="B55" s="149"/>
      <c r="C55" s="42"/>
      <c r="D55" s="39"/>
      <c r="E55" s="43"/>
      <c r="F55" s="43" t="s">
        <v>25</v>
      </c>
      <c r="G55" s="43" t="s">
        <v>149</v>
      </c>
      <c r="H55" s="53">
        <v>0</v>
      </c>
      <c r="I55" s="53"/>
      <c r="J55" s="53">
        <v>0</v>
      </c>
      <c r="K55" s="53">
        <v>0</v>
      </c>
      <c r="L55" s="117">
        <f t="shared" si="0"/>
        <v>0</v>
      </c>
      <c r="M55" s="48" t="str">
        <f t="shared" si="1"/>
        <v xml:space="preserve">-    </v>
      </c>
    </row>
    <row r="56" spans="1:13" s="49" customFormat="1" ht="27.2" customHeight="1">
      <c r="A56" s="148"/>
      <c r="B56" s="149"/>
      <c r="C56" s="42"/>
      <c r="D56" s="39"/>
      <c r="E56" s="43"/>
      <c r="F56" s="43" t="s">
        <v>27</v>
      </c>
      <c r="G56" s="43" t="s">
        <v>150</v>
      </c>
      <c r="H56" s="53">
        <v>0</v>
      </c>
      <c r="I56" s="53"/>
      <c r="J56" s="53">
        <v>0</v>
      </c>
      <c r="K56" s="53">
        <v>0</v>
      </c>
      <c r="L56" s="117">
        <f t="shared" si="0"/>
        <v>0</v>
      </c>
      <c r="M56" s="48" t="str">
        <f t="shared" si="1"/>
        <v xml:space="preserve">-    </v>
      </c>
    </row>
    <row r="57" spans="1:13" s="49" customFormat="1" ht="27.2" customHeight="1">
      <c r="A57" s="148"/>
      <c r="B57" s="149"/>
      <c r="C57" s="42"/>
      <c r="D57" s="39"/>
      <c r="E57" s="62" t="s">
        <v>68</v>
      </c>
      <c r="F57" s="62" t="s">
        <v>151</v>
      </c>
      <c r="G57" s="102"/>
      <c r="H57" s="53">
        <v>0</v>
      </c>
      <c r="I57" s="53"/>
      <c r="J57" s="53">
        <v>0</v>
      </c>
      <c r="K57" s="53">
        <v>0</v>
      </c>
      <c r="L57" s="117">
        <f t="shared" si="0"/>
        <v>0</v>
      </c>
      <c r="M57" s="48" t="str">
        <f t="shared" si="1"/>
        <v xml:space="preserve">-    </v>
      </c>
    </row>
    <row r="58" spans="1:13" s="49" customFormat="1" ht="27.2" customHeight="1">
      <c r="A58" s="148"/>
      <c r="B58" s="149"/>
      <c r="C58" s="42"/>
      <c r="D58" s="39" t="s">
        <v>17</v>
      </c>
      <c r="E58" s="43" t="s">
        <v>152</v>
      </c>
      <c r="F58" s="43"/>
      <c r="G58" s="102"/>
      <c r="H58" s="53">
        <v>51512418.670000002</v>
      </c>
      <c r="I58" s="53">
        <f>I59+I66</f>
        <v>0</v>
      </c>
      <c r="J58" s="53">
        <v>51512418.670000002</v>
      </c>
      <c r="K58" s="53">
        <v>71238252.650000006</v>
      </c>
      <c r="L58" s="113">
        <f t="shared" si="0"/>
        <v>-19725833.980000004</v>
      </c>
      <c r="M58" s="67">
        <f t="shared" si="1"/>
        <v>-0.38293356222250169</v>
      </c>
    </row>
    <row r="59" spans="1:13" s="49" customFormat="1" ht="27.2" customHeight="1">
      <c r="A59" s="148"/>
      <c r="B59" s="149"/>
      <c r="C59" s="42"/>
      <c r="D59" s="39"/>
      <c r="E59" s="62" t="s">
        <v>19</v>
      </c>
      <c r="F59" s="62" t="s">
        <v>153</v>
      </c>
      <c r="G59" s="102"/>
      <c r="H59" s="65">
        <v>41538544.100000001</v>
      </c>
      <c r="I59" s="65">
        <f>SUM(I60,I65)</f>
        <v>0</v>
      </c>
      <c r="J59" s="65">
        <v>41538544.100000001</v>
      </c>
      <c r="K59" s="65">
        <v>60975064.480000012</v>
      </c>
      <c r="L59" s="154">
        <f t="shared" si="0"/>
        <v>-19436520.38000001</v>
      </c>
      <c r="M59" s="101">
        <f t="shared" si="1"/>
        <v>-0.46791530134538367</v>
      </c>
    </row>
    <row r="60" spans="1:13" s="49" customFormat="1" ht="27.2" customHeight="1">
      <c r="A60" s="148"/>
      <c r="B60" s="149"/>
      <c r="C60" s="42"/>
      <c r="D60" s="39"/>
      <c r="E60" s="43"/>
      <c r="F60" s="43" t="s">
        <v>15</v>
      </c>
      <c r="G60" s="102" t="s">
        <v>154</v>
      </c>
      <c r="H60" s="53">
        <v>41538544.100000001</v>
      </c>
      <c r="I60" s="53">
        <f>SUM(I61:I64)</f>
        <v>0</v>
      </c>
      <c r="J60" s="53">
        <v>41538544.100000001</v>
      </c>
      <c r="K60" s="53">
        <v>60975064.480000012</v>
      </c>
      <c r="L60" s="113">
        <f t="shared" si="0"/>
        <v>-19436520.38000001</v>
      </c>
      <c r="M60" s="67">
        <f t="shared" si="1"/>
        <v>-0.46791530134538367</v>
      </c>
    </row>
    <row r="61" spans="1:13" s="49" customFormat="1" ht="22.5" customHeight="1">
      <c r="A61" s="148"/>
      <c r="B61" s="149"/>
      <c r="C61" s="42"/>
      <c r="D61" s="39"/>
      <c r="E61" s="43"/>
      <c r="F61" s="43"/>
      <c r="G61" s="99" t="s">
        <v>155</v>
      </c>
      <c r="H61" s="65">
        <v>41538544.100000001</v>
      </c>
      <c r="I61" s="53"/>
      <c r="J61" s="65">
        <v>41538544.100000001</v>
      </c>
      <c r="K61" s="65">
        <v>60975064.480000012</v>
      </c>
      <c r="L61" s="154">
        <f t="shared" si="0"/>
        <v>-19436520.38000001</v>
      </c>
      <c r="M61" s="101">
        <f t="shared" si="1"/>
        <v>-0.46791530134538367</v>
      </c>
    </row>
    <row r="62" spans="1:13" s="49" customFormat="1" ht="36.75" customHeight="1">
      <c r="A62" s="148"/>
      <c r="B62" s="149"/>
      <c r="C62" s="42"/>
      <c r="D62" s="39"/>
      <c r="E62" s="43"/>
      <c r="F62" s="43"/>
      <c r="G62" s="170" t="s">
        <v>156</v>
      </c>
      <c r="H62" s="171">
        <v>0</v>
      </c>
      <c r="I62" s="171"/>
      <c r="J62" s="65">
        <v>0</v>
      </c>
      <c r="K62" s="65">
        <v>0</v>
      </c>
      <c r="L62" s="117">
        <f t="shared" si="0"/>
        <v>0</v>
      </c>
      <c r="M62" s="48" t="str">
        <f t="shared" si="1"/>
        <v xml:space="preserve">-    </v>
      </c>
    </row>
    <row r="63" spans="1:13" s="49" customFormat="1" ht="33.75" customHeight="1">
      <c r="A63" s="148"/>
      <c r="B63" s="149"/>
      <c r="C63" s="42"/>
      <c r="D63" s="39"/>
      <c r="E63" s="43"/>
      <c r="F63" s="43"/>
      <c r="G63" s="170" t="s">
        <v>157</v>
      </c>
      <c r="H63" s="171">
        <v>0</v>
      </c>
      <c r="I63" s="171"/>
      <c r="J63" s="65">
        <v>0</v>
      </c>
      <c r="K63" s="65">
        <v>0</v>
      </c>
      <c r="L63" s="117">
        <f t="shared" si="0"/>
        <v>0</v>
      </c>
      <c r="M63" s="48" t="str">
        <f t="shared" si="1"/>
        <v xml:space="preserve">-    </v>
      </c>
    </row>
    <row r="64" spans="1:13" s="61" customFormat="1" ht="22.5" customHeight="1">
      <c r="A64" s="172"/>
      <c r="B64" s="173"/>
      <c r="C64" s="174"/>
      <c r="D64" s="55"/>
      <c r="E64" s="57"/>
      <c r="F64" s="57"/>
      <c r="G64" s="99" t="s">
        <v>158</v>
      </c>
      <c r="H64" s="175">
        <v>0</v>
      </c>
      <c r="I64" s="175"/>
      <c r="J64" s="65">
        <v>0</v>
      </c>
      <c r="K64" s="65">
        <v>0</v>
      </c>
      <c r="L64" s="117">
        <f t="shared" si="0"/>
        <v>0</v>
      </c>
      <c r="M64" s="48" t="str">
        <f t="shared" si="1"/>
        <v xml:space="preserve">-    </v>
      </c>
    </row>
    <row r="65" spans="1:13" s="49" customFormat="1" ht="27.2" customHeight="1">
      <c r="A65" s="148"/>
      <c r="B65" s="149"/>
      <c r="C65" s="42"/>
      <c r="D65" s="39"/>
      <c r="E65" s="43"/>
      <c r="F65" s="43" t="s">
        <v>17</v>
      </c>
      <c r="G65" s="102" t="s">
        <v>159</v>
      </c>
      <c r="H65" s="53">
        <v>0</v>
      </c>
      <c r="I65" s="53"/>
      <c r="J65" s="65">
        <v>0</v>
      </c>
      <c r="K65" s="65">
        <v>0</v>
      </c>
      <c r="L65" s="117">
        <f t="shared" si="0"/>
        <v>0</v>
      </c>
      <c r="M65" s="48" t="str">
        <f t="shared" si="1"/>
        <v xml:space="preserve">-    </v>
      </c>
    </row>
    <row r="66" spans="1:13" s="49" customFormat="1" ht="27.2" customHeight="1">
      <c r="A66" s="148"/>
      <c r="B66" s="149"/>
      <c r="C66" s="42"/>
      <c r="D66" s="39"/>
      <c r="E66" s="62" t="s">
        <v>21</v>
      </c>
      <c r="F66" s="62" t="s">
        <v>160</v>
      </c>
      <c r="G66" s="102"/>
      <c r="H66" s="65">
        <v>9973874.5700000003</v>
      </c>
      <c r="I66" s="65">
        <f>SUM(I67:I70)</f>
        <v>0</v>
      </c>
      <c r="J66" s="65">
        <v>9973874.5700000003</v>
      </c>
      <c r="K66" s="65">
        <v>10263188.170000002</v>
      </c>
      <c r="L66" s="154">
        <f t="shared" si="0"/>
        <v>-289313.60000000149</v>
      </c>
      <c r="M66" s="101">
        <f t="shared" si="1"/>
        <v>-2.9007142406845154E-2</v>
      </c>
    </row>
    <row r="67" spans="1:13" s="49" customFormat="1" ht="27.2" customHeight="1">
      <c r="A67" s="148"/>
      <c r="B67" s="149"/>
      <c r="C67" s="42"/>
      <c r="D67" s="39"/>
      <c r="E67" s="62"/>
      <c r="F67" s="43" t="s">
        <v>15</v>
      </c>
      <c r="G67" s="176" t="s">
        <v>161</v>
      </c>
      <c r="H67" s="53">
        <v>9973874.5700000003</v>
      </c>
      <c r="I67" s="53"/>
      <c r="J67" s="53">
        <v>9973874.5700000003</v>
      </c>
      <c r="K67" s="53">
        <v>10263188.170000002</v>
      </c>
      <c r="L67" s="113">
        <f t="shared" si="0"/>
        <v>-289313.60000000149</v>
      </c>
      <c r="M67" s="67">
        <f t="shared" si="1"/>
        <v>-2.9007142406845154E-2</v>
      </c>
    </row>
    <row r="68" spans="1:13" s="49" customFormat="1" ht="27.2" customHeight="1">
      <c r="A68" s="148"/>
      <c r="B68" s="149"/>
      <c r="C68" s="42"/>
      <c r="D68" s="39"/>
      <c r="E68" s="62"/>
      <c r="F68" s="43" t="s">
        <v>17</v>
      </c>
      <c r="G68" s="176" t="s">
        <v>162</v>
      </c>
      <c r="H68" s="53">
        <v>0</v>
      </c>
      <c r="I68" s="53"/>
      <c r="J68" s="53">
        <v>0</v>
      </c>
      <c r="K68" s="53">
        <v>0</v>
      </c>
      <c r="L68" s="117">
        <f t="shared" si="0"/>
        <v>0</v>
      </c>
      <c r="M68" s="48" t="str">
        <f t="shared" si="1"/>
        <v xml:space="preserve">-    </v>
      </c>
    </row>
    <row r="69" spans="1:13" s="49" customFormat="1" ht="27.2" customHeight="1">
      <c r="A69" s="148"/>
      <c r="B69" s="149"/>
      <c r="C69" s="42"/>
      <c r="D69" s="39"/>
      <c r="E69" s="62"/>
      <c r="F69" s="43" t="s">
        <v>25</v>
      </c>
      <c r="G69" s="176" t="s">
        <v>163</v>
      </c>
      <c r="H69" s="53">
        <v>0</v>
      </c>
      <c r="I69" s="53"/>
      <c r="J69" s="53">
        <v>0</v>
      </c>
      <c r="K69" s="53">
        <v>0</v>
      </c>
      <c r="L69" s="117">
        <f t="shared" si="0"/>
        <v>0</v>
      </c>
      <c r="M69" s="48" t="str">
        <f t="shared" si="1"/>
        <v xml:space="preserve">-    </v>
      </c>
    </row>
    <row r="70" spans="1:13" s="49" customFormat="1" ht="37.5" customHeight="1">
      <c r="A70" s="148"/>
      <c r="B70" s="149"/>
      <c r="C70" s="42"/>
      <c r="D70" s="39"/>
      <c r="E70" s="62"/>
      <c r="F70" s="43" t="s">
        <v>27</v>
      </c>
      <c r="G70" s="177" t="s">
        <v>164</v>
      </c>
      <c r="H70" s="53">
        <v>0</v>
      </c>
      <c r="I70" s="53"/>
      <c r="J70" s="53">
        <v>0</v>
      </c>
      <c r="K70" s="53">
        <v>0</v>
      </c>
      <c r="L70" s="117">
        <f t="shared" si="0"/>
        <v>0</v>
      </c>
      <c r="M70" s="48" t="str">
        <f t="shared" si="1"/>
        <v xml:space="preserve">-    </v>
      </c>
    </row>
    <row r="71" spans="1:13" s="49" customFormat="1" ht="27.2" customHeight="1">
      <c r="A71" s="148"/>
      <c r="B71" s="149"/>
      <c r="C71" s="42"/>
      <c r="D71" s="39" t="s">
        <v>25</v>
      </c>
      <c r="E71" s="43" t="s">
        <v>165</v>
      </c>
      <c r="F71" s="43"/>
      <c r="G71" s="102"/>
      <c r="H71" s="53">
        <v>39602.58</v>
      </c>
      <c r="I71" s="53"/>
      <c r="J71" s="53">
        <v>39602.58</v>
      </c>
      <c r="K71" s="53">
        <v>39602.58</v>
      </c>
      <c r="L71" s="117">
        <f t="shared" si="0"/>
        <v>0</v>
      </c>
      <c r="M71" s="67">
        <f t="shared" si="1"/>
        <v>0</v>
      </c>
    </row>
    <row r="72" spans="1:13" s="49" customFormat="1" ht="27.2" customHeight="1">
      <c r="A72" s="148"/>
      <c r="B72" s="149"/>
      <c r="C72" s="42"/>
      <c r="D72" s="39" t="s">
        <v>27</v>
      </c>
      <c r="E72" s="43" t="s">
        <v>166</v>
      </c>
      <c r="F72" s="43"/>
      <c r="G72" s="102"/>
      <c r="H72" s="53">
        <v>7751590.1299999999</v>
      </c>
      <c r="I72" s="53">
        <f>SUM(I73:I74)</f>
        <v>0</v>
      </c>
      <c r="J72" s="53">
        <v>7751590.1299999999</v>
      </c>
      <c r="K72" s="53">
        <v>5803057.1799999997</v>
      </c>
      <c r="L72" s="113">
        <f t="shared" ref="L72:L100" si="2">J72-K72</f>
        <v>1948532.9500000002</v>
      </c>
      <c r="M72" s="67">
        <f t="shared" ref="M72:M100" si="3">IF(J72=0,"-    ",L72/J72)</f>
        <v>0.25137203042493683</v>
      </c>
    </row>
    <row r="73" spans="1:13" s="49" customFormat="1" ht="27.2" customHeight="1">
      <c r="A73" s="148"/>
      <c r="B73" s="149"/>
      <c r="C73" s="42"/>
      <c r="D73" s="39"/>
      <c r="E73" s="62" t="s">
        <v>19</v>
      </c>
      <c r="F73" s="62" t="s">
        <v>167</v>
      </c>
      <c r="G73" s="102"/>
      <c r="H73" s="65">
        <v>7414968.1899999995</v>
      </c>
      <c r="I73" s="65"/>
      <c r="J73" s="65">
        <v>7414968.1899999995</v>
      </c>
      <c r="K73" s="65">
        <v>5732144.5499999998</v>
      </c>
      <c r="L73" s="154">
        <f t="shared" si="2"/>
        <v>1682823.6399999997</v>
      </c>
      <c r="M73" s="101">
        <f t="shared" si="3"/>
        <v>0.22694954271948128</v>
      </c>
    </row>
    <row r="74" spans="1:13" s="49" customFormat="1" ht="27.2" customHeight="1">
      <c r="A74" s="148"/>
      <c r="B74" s="149"/>
      <c r="C74" s="42"/>
      <c r="D74" s="39"/>
      <c r="E74" s="62" t="s">
        <v>21</v>
      </c>
      <c r="F74" s="62" t="s">
        <v>168</v>
      </c>
      <c r="G74" s="102"/>
      <c r="H74" s="65">
        <v>336621.94</v>
      </c>
      <c r="I74" s="65"/>
      <c r="J74" s="65">
        <v>336621.94</v>
      </c>
      <c r="K74" s="65">
        <v>70912.63</v>
      </c>
      <c r="L74" s="154">
        <f t="shared" si="2"/>
        <v>265709.31</v>
      </c>
      <c r="M74" s="101">
        <f t="shared" si="3"/>
        <v>0.78934043930707543</v>
      </c>
    </row>
    <row r="75" spans="1:13" s="49" customFormat="1" ht="27.2" customHeight="1">
      <c r="A75" s="148"/>
      <c r="B75" s="167"/>
      <c r="C75" s="42"/>
      <c r="D75" s="55" t="s">
        <v>29</v>
      </c>
      <c r="E75" s="178" t="s">
        <v>169</v>
      </c>
      <c r="F75" s="178"/>
      <c r="G75" s="179"/>
      <c r="H75" s="65">
        <v>0</v>
      </c>
      <c r="I75" s="65"/>
      <c r="J75" s="65">
        <v>0</v>
      </c>
      <c r="K75" s="65">
        <v>0</v>
      </c>
      <c r="L75" s="117">
        <f t="shared" si="2"/>
        <v>0</v>
      </c>
      <c r="M75" s="48" t="str">
        <f t="shared" si="3"/>
        <v xml:space="preserve">-    </v>
      </c>
    </row>
    <row r="76" spans="1:13" s="49" customFormat="1" ht="27.2" customHeight="1">
      <c r="A76" s="74"/>
      <c r="B76" s="167"/>
      <c r="C76" s="42"/>
      <c r="D76" s="55" t="s">
        <v>74</v>
      </c>
      <c r="E76" s="43" t="s">
        <v>170</v>
      </c>
      <c r="F76" s="39"/>
      <c r="G76" s="102"/>
      <c r="H76" s="53">
        <v>8710.26</v>
      </c>
      <c r="I76" s="53"/>
      <c r="J76" s="53">
        <v>8710.26</v>
      </c>
      <c r="K76" s="53">
        <v>24575.559999999998</v>
      </c>
      <c r="L76" s="113">
        <f t="shared" si="2"/>
        <v>-15865.299999999997</v>
      </c>
      <c r="M76" s="67">
        <f t="shared" si="3"/>
        <v>-1.8214496467384438</v>
      </c>
    </row>
    <row r="77" spans="1:13" s="49" customFormat="1" ht="27.2" customHeight="1">
      <c r="A77" s="74"/>
      <c r="B77" s="167"/>
      <c r="C77" s="42"/>
      <c r="D77" s="55" t="s">
        <v>76</v>
      </c>
      <c r="E77" s="43" t="s">
        <v>171</v>
      </c>
      <c r="F77" s="39"/>
      <c r="G77" s="102"/>
      <c r="H77" s="180">
        <v>5052651.330000001</v>
      </c>
      <c r="I77" s="180"/>
      <c r="J77" s="53">
        <v>5052651.330000001</v>
      </c>
      <c r="K77" s="53">
        <v>4455244.13</v>
      </c>
      <c r="L77" s="113">
        <f t="shared" si="2"/>
        <v>597407.20000000112</v>
      </c>
      <c r="M77" s="67">
        <f t="shared" si="3"/>
        <v>0.11823637947326973</v>
      </c>
    </row>
    <row r="78" spans="1:13" s="37" customFormat="1" ht="27.2" customHeight="1">
      <c r="A78" s="146"/>
      <c r="B78" s="147" t="s">
        <v>31</v>
      </c>
      <c r="C78" s="41" t="s">
        <v>172</v>
      </c>
      <c r="D78" s="41"/>
      <c r="E78" s="41"/>
      <c r="F78" s="41"/>
      <c r="G78" s="41"/>
      <c r="H78" s="142"/>
      <c r="I78" s="143"/>
      <c r="J78" s="116">
        <v>0</v>
      </c>
      <c r="K78" s="116">
        <v>0</v>
      </c>
      <c r="L78" s="117">
        <f t="shared" si="2"/>
        <v>0</v>
      </c>
      <c r="M78" s="48" t="str">
        <f t="shared" si="3"/>
        <v xml:space="preserve">-    </v>
      </c>
    </row>
    <row r="79" spans="1:13" s="49" customFormat="1" ht="27.2" customHeight="1">
      <c r="A79" s="148"/>
      <c r="B79" s="149"/>
      <c r="C79" s="42"/>
      <c r="D79" s="39" t="s">
        <v>15</v>
      </c>
      <c r="E79" s="43" t="s">
        <v>173</v>
      </c>
      <c r="F79" s="43"/>
      <c r="G79" s="43"/>
      <c r="H79" s="51"/>
      <c r="I79" s="52"/>
      <c r="J79" s="53">
        <v>0</v>
      </c>
      <c r="K79" s="53">
        <v>0</v>
      </c>
      <c r="L79" s="117">
        <f t="shared" si="2"/>
        <v>0</v>
      </c>
      <c r="M79" s="48" t="str">
        <f t="shared" si="3"/>
        <v xml:space="preserve">-    </v>
      </c>
    </row>
    <row r="80" spans="1:13" s="49" customFormat="1" ht="27.2" customHeight="1">
      <c r="A80" s="148"/>
      <c r="B80" s="149"/>
      <c r="C80" s="42"/>
      <c r="D80" s="39" t="s">
        <v>17</v>
      </c>
      <c r="E80" s="43" t="s">
        <v>174</v>
      </c>
      <c r="F80" s="43"/>
      <c r="G80" s="43"/>
      <c r="H80" s="51"/>
      <c r="I80" s="52"/>
      <c r="J80" s="53">
        <v>0</v>
      </c>
      <c r="K80" s="53">
        <v>0</v>
      </c>
      <c r="L80" s="117">
        <f t="shared" si="2"/>
        <v>0</v>
      </c>
      <c r="M80" s="48" t="str">
        <f t="shared" si="3"/>
        <v xml:space="preserve">-    </v>
      </c>
    </row>
    <row r="81" spans="1:13" s="37" customFormat="1" ht="27.2" customHeight="1">
      <c r="A81" s="146"/>
      <c r="B81" s="147" t="s">
        <v>33</v>
      </c>
      <c r="C81" s="41" t="s">
        <v>175</v>
      </c>
      <c r="D81" s="41"/>
      <c r="E81" s="41"/>
      <c r="F81" s="41"/>
      <c r="G81" s="41"/>
      <c r="H81" s="115"/>
      <c r="I81" s="109"/>
      <c r="J81" s="116">
        <v>31048321.739999998</v>
      </c>
      <c r="K81" s="116">
        <v>28050000</v>
      </c>
      <c r="L81" s="117">
        <f t="shared" si="2"/>
        <v>2998321.7399999984</v>
      </c>
      <c r="M81" s="48">
        <f t="shared" si="3"/>
        <v>9.6569526852629123E-2</v>
      </c>
    </row>
    <row r="82" spans="1:13" s="49" customFormat="1" ht="27.2" customHeight="1">
      <c r="A82" s="148"/>
      <c r="B82" s="149"/>
      <c r="C82" s="42"/>
      <c r="D82" s="39" t="s">
        <v>15</v>
      </c>
      <c r="E82" s="43" t="s">
        <v>176</v>
      </c>
      <c r="F82" s="43"/>
      <c r="G82" s="43"/>
      <c r="H82" s="51"/>
      <c r="I82" s="52"/>
      <c r="J82" s="53">
        <v>0</v>
      </c>
      <c r="K82" s="53">
        <v>0</v>
      </c>
      <c r="L82" s="117">
        <f t="shared" si="2"/>
        <v>0</v>
      </c>
      <c r="M82" s="48" t="str">
        <f t="shared" si="3"/>
        <v xml:space="preserve">-    </v>
      </c>
    </row>
    <row r="83" spans="1:13" s="49" customFormat="1" ht="27.2" customHeight="1">
      <c r="A83" s="148"/>
      <c r="B83" s="149"/>
      <c r="C83" s="42"/>
      <c r="D83" s="39" t="s">
        <v>17</v>
      </c>
      <c r="E83" s="43" t="s">
        <v>177</v>
      </c>
      <c r="F83" s="43"/>
      <c r="G83" s="43"/>
      <c r="H83" s="51"/>
      <c r="I83" s="52"/>
      <c r="J83" s="53">
        <v>30800872.18</v>
      </c>
      <c r="K83" s="53">
        <v>28000000</v>
      </c>
      <c r="L83" s="113">
        <f t="shared" si="2"/>
        <v>2800872.1799999997</v>
      </c>
      <c r="M83" s="67">
        <f t="shared" si="3"/>
        <v>9.0934833391461439E-2</v>
      </c>
    </row>
    <row r="84" spans="1:13" s="49" customFormat="1" ht="27.2" customHeight="1">
      <c r="A84" s="148"/>
      <c r="B84" s="149"/>
      <c r="C84" s="42"/>
      <c r="D84" s="39" t="s">
        <v>25</v>
      </c>
      <c r="E84" s="43" t="s">
        <v>178</v>
      </c>
      <c r="F84" s="43"/>
      <c r="G84" s="43"/>
      <c r="H84" s="51"/>
      <c r="I84" s="52"/>
      <c r="J84" s="53">
        <v>0</v>
      </c>
      <c r="K84" s="53">
        <v>0</v>
      </c>
      <c r="L84" s="113">
        <f t="shared" si="2"/>
        <v>0</v>
      </c>
      <c r="M84" s="67" t="str">
        <f t="shared" si="3"/>
        <v xml:space="preserve">-    </v>
      </c>
    </row>
    <row r="85" spans="1:13" s="49" customFormat="1" ht="27.2" customHeight="1">
      <c r="A85" s="74"/>
      <c r="B85" s="167"/>
      <c r="C85" s="42"/>
      <c r="D85" s="55" t="s">
        <v>27</v>
      </c>
      <c r="E85" s="43" t="s">
        <v>179</v>
      </c>
      <c r="F85" s="39"/>
      <c r="G85" s="43"/>
      <c r="H85" s="51"/>
      <c r="I85" s="52"/>
      <c r="J85" s="53">
        <v>247449.56</v>
      </c>
      <c r="K85" s="53">
        <v>49999.999999999993</v>
      </c>
      <c r="L85" s="113">
        <f t="shared" si="2"/>
        <v>197449.56</v>
      </c>
      <c r="M85" s="67">
        <f t="shared" si="3"/>
        <v>0.79793861827840795</v>
      </c>
    </row>
    <row r="86" spans="1:13" s="37" customFormat="1" ht="27.2" customHeight="1">
      <c r="A86" s="181"/>
      <c r="B86" s="166" t="s">
        <v>49</v>
      </c>
      <c r="C86" s="69"/>
      <c r="D86" s="69"/>
      <c r="E86" s="69"/>
      <c r="F86" s="69"/>
      <c r="G86" s="69"/>
      <c r="H86" s="70"/>
      <c r="I86" s="71"/>
      <c r="J86" s="72">
        <v>98863205.429999992</v>
      </c>
      <c r="K86" s="72">
        <v>111445357.70999999</v>
      </c>
      <c r="L86" s="80">
        <f t="shared" si="2"/>
        <v>-12582152.280000001</v>
      </c>
      <c r="M86" s="73">
        <f t="shared" si="3"/>
        <v>-0.12726830194585168</v>
      </c>
    </row>
    <row r="87" spans="1:13" s="49" customFormat="1" ht="9.1999999999999993" customHeight="1">
      <c r="A87" s="74"/>
      <c r="B87" s="167"/>
      <c r="C87" s="43"/>
      <c r="D87" s="43"/>
      <c r="E87" s="43"/>
      <c r="F87" s="43"/>
      <c r="G87" s="43"/>
      <c r="H87" s="51"/>
      <c r="I87" s="52"/>
      <c r="J87" s="53">
        <v>0</v>
      </c>
      <c r="K87" s="53">
        <v>0</v>
      </c>
      <c r="L87" s="113">
        <f t="shared" si="2"/>
        <v>0</v>
      </c>
      <c r="M87" s="67" t="str">
        <f t="shared" si="3"/>
        <v xml:space="preserve">-    </v>
      </c>
    </row>
    <row r="88" spans="1:13" s="37" customFormat="1" ht="27.2" customHeight="1">
      <c r="A88" s="146" t="s">
        <v>50</v>
      </c>
      <c r="B88" s="168" t="s">
        <v>180</v>
      </c>
      <c r="C88" s="114"/>
      <c r="D88" s="114"/>
      <c r="E88" s="114"/>
      <c r="F88" s="114"/>
      <c r="G88" s="114"/>
      <c r="H88" s="115"/>
      <c r="I88" s="109"/>
      <c r="J88" s="116">
        <v>0</v>
      </c>
      <c r="K88" s="116">
        <v>0</v>
      </c>
      <c r="L88" s="117">
        <f t="shared" si="2"/>
        <v>0</v>
      </c>
      <c r="M88" s="48" t="str">
        <f t="shared" si="3"/>
        <v xml:space="preserve">-    </v>
      </c>
    </row>
    <row r="89" spans="1:13" s="37" customFormat="1" ht="27.2" customHeight="1">
      <c r="A89" s="146"/>
      <c r="B89" s="147" t="s">
        <v>11</v>
      </c>
      <c r="C89" s="41" t="s">
        <v>181</v>
      </c>
      <c r="D89" s="41"/>
      <c r="E89" s="41"/>
      <c r="F89" s="41"/>
      <c r="G89" s="41"/>
      <c r="H89" s="115"/>
      <c r="I89" s="109"/>
      <c r="J89" s="116">
        <v>0</v>
      </c>
      <c r="K89" s="116">
        <v>0</v>
      </c>
      <c r="L89" s="117">
        <f t="shared" si="2"/>
        <v>0</v>
      </c>
      <c r="M89" s="48" t="str">
        <f t="shared" si="3"/>
        <v xml:space="preserve">-    </v>
      </c>
    </row>
    <row r="90" spans="1:13" s="37" customFormat="1" ht="27.2" customHeight="1">
      <c r="A90" s="146"/>
      <c r="B90" s="147" t="s">
        <v>13</v>
      </c>
      <c r="C90" s="41" t="s">
        <v>182</v>
      </c>
      <c r="D90" s="41"/>
      <c r="E90" s="41"/>
      <c r="F90" s="41"/>
      <c r="G90" s="41"/>
      <c r="H90" s="115"/>
      <c r="I90" s="109"/>
      <c r="J90" s="116">
        <v>0</v>
      </c>
      <c r="K90" s="116">
        <v>9999.9999999999982</v>
      </c>
      <c r="L90" s="117">
        <f t="shared" si="2"/>
        <v>-9999.9999999999982</v>
      </c>
      <c r="M90" s="48" t="str">
        <f t="shared" si="3"/>
        <v xml:space="preserve">-    </v>
      </c>
    </row>
    <row r="91" spans="1:13" s="37" customFormat="1" ht="27.2" customHeight="1">
      <c r="A91" s="181"/>
      <c r="B91" s="166" t="s">
        <v>55</v>
      </c>
      <c r="C91" s="69"/>
      <c r="D91" s="69"/>
      <c r="E91" s="69"/>
      <c r="F91" s="69"/>
      <c r="G91" s="69"/>
      <c r="H91" s="70"/>
      <c r="I91" s="71"/>
      <c r="J91" s="72">
        <v>0</v>
      </c>
      <c r="K91" s="72">
        <v>9999.9999999999982</v>
      </c>
      <c r="L91" s="80">
        <f t="shared" si="2"/>
        <v>-9999.9999999999982</v>
      </c>
      <c r="M91" s="73" t="str">
        <f t="shared" si="3"/>
        <v xml:space="preserve">-    </v>
      </c>
    </row>
    <row r="92" spans="1:13" s="49" customFormat="1" ht="9.1999999999999993" customHeight="1" thickBot="1">
      <c r="A92" s="74"/>
      <c r="B92" s="167"/>
      <c r="C92" s="43"/>
      <c r="D92" s="43"/>
      <c r="E92" s="43"/>
      <c r="F92" s="43"/>
      <c r="G92" s="43"/>
      <c r="H92" s="51"/>
      <c r="I92" s="52"/>
      <c r="J92" s="53">
        <v>0</v>
      </c>
      <c r="K92" s="53">
        <v>0</v>
      </c>
      <c r="L92" s="113">
        <f t="shared" si="2"/>
        <v>0</v>
      </c>
      <c r="M92" s="67" t="str">
        <f t="shared" si="3"/>
        <v xml:space="preserve">-    </v>
      </c>
    </row>
    <row r="93" spans="1:13" s="49" customFormat="1" ht="27.2" customHeight="1" thickTop="1" thickBot="1">
      <c r="A93" s="118" t="s">
        <v>183</v>
      </c>
      <c r="B93" s="182"/>
      <c r="C93" s="120"/>
      <c r="D93" s="121"/>
      <c r="E93" s="121"/>
      <c r="F93" s="121"/>
      <c r="G93" s="120"/>
      <c r="H93" s="122"/>
      <c r="I93" s="123"/>
      <c r="J93" s="124">
        <v>165056363.97999999</v>
      </c>
      <c r="K93" s="124">
        <v>177634683.56</v>
      </c>
      <c r="L93" s="125">
        <f t="shared" si="2"/>
        <v>-12578319.580000013</v>
      </c>
      <c r="M93" s="126">
        <f t="shared" si="3"/>
        <v>-7.6206207847424393E-2</v>
      </c>
    </row>
    <row r="94" spans="1:13" s="49" customFormat="1" ht="9.1999999999999993" customHeight="1" thickTop="1">
      <c r="A94" s="183"/>
      <c r="B94" s="184"/>
      <c r="C94" s="185"/>
      <c r="D94" s="185"/>
      <c r="E94" s="185"/>
      <c r="F94" s="185"/>
      <c r="G94" s="185"/>
      <c r="H94" s="186"/>
      <c r="I94" s="187"/>
      <c r="J94" s="188">
        <v>0</v>
      </c>
      <c r="K94" s="188">
        <v>0</v>
      </c>
      <c r="L94" s="189">
        <f t="shared" si="2"/>
        <v>0</v>
      </c>
      <c r="M94" s="190" t="str">
        <f t="shared" si="3"/>
        <v xml:space="preserve">-    </v>
      </c>
    </row>
    <row r="95" spans="1:13" s="49" customFormat="1" ht="27.2" customHeight="1">
      <c r="A95" s="146" t="s">
        <v>56</v>
      </c>
      <c r="B95" s="168" t="s">
        <v>96</v>
      </c>
      <c r="C95" s="114"/>
      <c r="D95" s="127"/>
      <c r="E95" s="127"/>
      <c r="F95" s="127"/>
      <c r="G95" s="42"/>
      <c r="H95" s="115"/>
      <c r="I95" s="109"/>
      <c r="J95" s="116">
        <v>0</v>
      </c>
      <c r="K95" s="116">
        <v>0</v>
      </c>
      <c r="L95" s="113">
        <f t="shared" si="2"/>
        <v>0</v>
      </c>
      <c r="M95" s="67" t="str">
        <f t="shared" si="3"/>
        <v xml:space="preserve">-    </v>
      </c>
    </row>
    <row r="96" spans="1:13" s="49" customFormat="1" ht="27.2" customHeight="1">
      <c r="A96" s="74"/>
      <c r="B96" s="147" t="s">
        <v>15</v>
      </c>
      <c r="C96" s="79" t="s">
        <v>97</v>
      </c>
      <c r="D96" s="114"/>
      <c r="E96" s="127"/>
      <c r="F96" s="127"/>
      <c r="G96" s="42"/>
      <c r="H96" s="51"/>
      <c r="I96" s="52"/>
      <c r="J96" s="53">
        <v>7477799.7699999996</v>
      </c>
      <c r="K96" s="53">
        <v>10929530.25</v>
      </c>
      <c r="L96" s="113">
        <f t="shared" si="2"/>
        <v>-3451730.4800000004</v>
      </c>
      <c r="M96" s="67">
        <f t="shared" si="3"/>
        <v>-0.46159707215589174</v>
      </c>
    </row>
    <row r="97" spans="1:13" s="49" customFormat="1" ht="27.2" customHeight="1">
      <c r="A97" s="74"/>
      <c r="B97" s="147" t="s">
        <v>17</v>
      </c>
      <c r="C97" s="79" t="s">
        <v>98</v>
      </c>
      <c r="D97" s="114"/>
      <c r="E97" s="127"/>
      <c r="F97" s="127"/>
      <c r="G97" s="42"/>
      <c r="H97" s="51"/>
      <c r="I97" s="52"/>
      <c r="J97" s="53">
        <v>0</v>
      </c>
      <c r="K97" s="53">
        <v>0</v>
      </c>
      <c r="L97" s="113">
        <f t="shared" si="2"/>
        <v>0</v>
      </c>
      <c r="M97" s="67" t="str">
        <f t="shared" si="3"/>
        <v xml:space="preserve">-    </v>
      </c>
    </row>
    <row r="98" spans="1:13" s="49" customFormat="1" ht="27.2" customHeight="1">
      <c r="A98" s="74"/>
      <c r="B98" s="147" t="s">
        <v>25</v>
      </c>
      <c r="C98" s="79" t="s">
        <v>99</v>
      </c>
      <c r="D98" s="114"/>
      <c r="E98" s="127"/>
      <c r="F98" s="127"/>
      <c r="G98" s="42"/>
      <c r="H98" s="51"/>
      <c r="I98" s="52"/>
      <c r="J98" s="53">
        <v>0</v>
      </c>
      <c r="K98" s="53">
        <v>0</v>
      </c>
      <c r="L98" s="113">
        <f t="shared" si="2"/>
        <v>0</v>
      </c>
      <c r="M98" s="67" t="str">
        <f t="shared" si="3"/>
        <v xml:space="preserve">-    </v>
      </c>
    </row>
    <row r="99" spans="1:13" s="49" customFormat="1" ht="27.2" customHeight="1">
      <c r="A99" s="74"/>
      <c r="B99" s="147" t="s">
        <v>27</v>
      </c>
      <c r="C99" s="79" t="s">
        <v>100</v>
      </c>
      <c r="D99" s="114"/>
      <c r="E99" s="127"/>
      <c r="F99" s="127"/>
      <c r="G99" s="42"/>
      <c r="H99" s="51"/>
      <c r="I99" s="52"/>
      <c r="J99" s="53">
        <v>0</v>
      </c>
      <c r="K99" s="53">
        <v>0</v>
      </c>
      <c r="L99" s="113">
        <f t="shared" si="2"/>
        <v>0</v>
      </c>
      <c r="M99" s="67" t="str">
        <f t="shared" si="3"/>
        <v xml:space="preserve">-    </v>
      </c>
    </row>
    <row r="100" spans="1:13" s="37" customFormat="1" ht="27.2" customHeight="1" thickBot="1">
      <c r="A100" s="191"/>
      <c r="B100" s="192" t="s">
        <v>88</v>
      </c>
      <c r="C100" s="129"/>
      <c r="D100" s="129"/>
      <c r="E100" s="129"/>
      <c r="F100" s="129"/>
      <c r="G100" s="129"/>
      <c r="H100" s="130"/>
      <c r="I100" s="131"/>
      <c r="J100" s="132">
        <v>7477799.7699999996</v>
      </c>
      <c r="K100" s="132">
        <v>10929530.25</v>
      </c>
      <c r="L100" s="133">
        <f t="shared" si="2"/>
        <v>-3451730.4800000004</v>
      </c>
      <c r="M100" s="134">
        <f t="shared" si="3"/>
        <v>-0.46159707215589174</v>
      </c>
    </row>
    <row r="101" spans="1:13">
      <c r="A101" s="135"/>
      <c r="B101" s="193"/>
      <c r="C101" s="194"/>
      <c r="D101" s="194"/>
      <c r="E101" s="194"/>
      <c r="F101" s="194"/>
      <c r="G101" s="195"/>
      <c r="H101" s="137"/>
      <c r="I101" s="137"/>
      <c r="J101" s="137"/>
    </row>
    <row r="102" spans="1:13">
      <c r="A102" s="135"/>
      <c r="B102" s="193"/>
      <c r="C102" s="194"/>
      <c r="D102" s="194"/>
      <c r="E102" s="194"/>
      <c r="F102" s="194"/>
      <c r="G102" s="195"/>
      <c r="H102" s="137"/>
      <c r="I102" s="137"/>
      <c r="J102" s="137"/>
    </row>
    <row r="103" spans="1:13">
      <c r="A103" s="135"/>
      <c r="B103" s="193"/>
      <c r="C103" s="194"/>
      <c r="D103" s="194"/>
      <c r="E103" s="194"/>
      <c r="F103" s="194"/>
      <c r="G103" s="195"/>
      <c r="H103" s="137"/>
      <c r="I103" s="137"/>
      <c r="J103" s="137"/>
      <c r="K103" s="196"/>
    </row>
    <row r="104" spans="1:13">
      <c r="A104" s="135"/>
      <c r="B104" s="193"/>
      <c r="C104" s="194"/>
      <c r="D104" s="194"/>
      <c r="E104" s="194"/>
      <c r="F104" s="194"/>
      <c r="G104" s="195"/>
      <c r="H104" s="137"/>
      <c r="I104" s="137"/>
      <c r="J104" s="137"/>
    </row>
    <row r="105" spans="1:13">
      <c r="A105" s="135"/>
      <c r="B105" s="193"/>
      <c r="C105" s="194"/>
      <c r="D105" s="194"/>
      <c r="E105" s="194"/>
      <c r="F105" s="194"/>
      <c r="G105" s="195"/>
      <c r="H105" s="137"/>
      <c r="I105" s="137"/>
      <c r="J105" s="137"/>
    </row>
    <row r="106" spans="1:13">
      <c r="A106" s="135"/>
      <c r="B106" s="193"/>
      <c r="C106" s="194"/>
      <c r="D106" s="194"/>
      <c r="E106" s="194"/>
      <c r="F106" s="194"/>
      <c r="G106" s="195"/>
      <c r="H106" s="137"/>
      <c r="I106" s="137"/>
      <c r="J106" s="137"/>
    </row>
    <row r="107" spans="1:13">
      <c r="A107" s="135"/>
      <c r="B107" s="193"/>
      <c r="C107" s="194"/>
      <c r="D107" s="194"/>
      <c r="E107" s="194"/>
      <c r="F107" s="194"/>
      <c r="G107" s="195"/>
      <c r="H107" s="137"/>
      <c r="I107" s="137"/>
      <c r="J107" s="137"/>
    </row>
    <row r="108" spans="1:13">
      <c r="A108" s="135"/>
      <c r="B108" s="193"/>
      <c r="C108" s="194"/>
      <c r="D108" s="194"/>
      <c r="E108" s="194"/>
      <c r="F108" s="194"/>
      <c r="G108" s="195"/>
      <c r="H108" s="137"/>
      <c r="I108" s="137"/>
      <c r="J108" s="137"/>
    </row>
    <row r="109" spans="1:13">
      <c r="A109" s="135"/>
      <c r="B109" s="193"/>
      <c r="C109" s="194"/>
      <c r="D109" s="194"/>
      <c r="E109" s="194"/>
      <c r="F109" s="194"/>
      <c r="G109" s="195"/>
      <c r="H109" s="137"/>
      <c r="I109" s="137"/>
      <c r="J109" s="137"/>
    </row>
    <row r="110" spans="1:13">
      <c r="A110" s="135"/>
      <c r="B110" s="135"/>
      <c r="C110" s="127"/>
      <c r="D110" s="127"/>
      <c r="E110" s="127"/>
      <c r="F110" s="127"/>
      <c r="G110" s="195"/>
      <c r="H110" s="137"/>
      <c r="I110" s="137"/>
      <c r="J110" s="137"/>
    </row>
    <row r="111" spans="1:13">
      <c r="A111" s="135"/>
      <c r="B111" s="135"/>
      <c r="C111" s="127"/>
      <c r="D111" s="127"/>
      <c r="E111" s="127"/>
      <c r="F111" s="127"/>
      <c r="G111" s="195"/>
    </row>
    <row r="112" spans="1:13">
      <c r="A112" s="135"/>
      <c r="B112" s="135"/>
      <c r="C112" s="127"/>
      <c r="D112" s="127"/>
      <c r="E112" s="127"/>
      <c r="F112" s="127"/>
      <c r="G112" s="195"/>
    </row>
    <row r="113" spans="1:13">
      <c r="A113" s="135"/>
      <c r="B113" s="135"/>
      <c r="C113" s="127"/>
      <c r="D113" s="127"/>
      <c r="E113" s="127"/>
      <c r="F113" s="127"/>
      <c r="G113" s="195"/>
    </row>
    <row r="114" spans="1:13">
      <c r="A114" s="135"/>
      <c r="B114" s="135"/>
      <c r="C114" s="127"/>
      <c r="D114" s="127"/>
      <c r="E114" s="127"/>
      <c r="F114" s="127"/>
      <c r="G114" s="195"/>
    </row>
    <row r="115" spans="1:13">
      <c r="A115" s="135"/>
      <c r="B115" s="135"/>
      <c r="C115" s="127"/>
      <c r="D115" s="127"/>
      <c r="E115" s="127"/>
      <c r="F115" s="127"/>
      <c r="G115" s="195"/>
    </row>
    <row r="116" spans="1:13">
      <c r="A116" s="135"/>
      <c r="B116" s="135"/>
      <c r="C116" s="127"/>
      <c r="D116" s="127"/>
      <c r="E116" s="127"/>
      <c r="F116" s="127"/>
      <c r="G116" s="195"/>
    </row>
    <row r="117" spans="1:13">
      <c r="A117" s="135"/>
      <c r="B117" s="135"/>
      <c r="C117" s="127"/>
      <c r="D117" s="127"/>
      <c r="E117" s="127"/>
      <c r="F117" s="127"/>
      <c r="G117" s="195"/>
    </row>
    <row r="118" spans="1:13">
      <c r="A118" s="135"/>
      <c r="B118" s="135"/>
      <c r="C118" s="127"/>
      <c r="D118" s="127"/>
      <c r="E118" s="127"/>
      <c r="F118" s="127"/>
      <c r="G118" s="195"/>
    </row>
    <row r="119" spans="1:13">
      <c r="A119" s="135"/>
      <c r="B119" s="135"/>
      <c r="C119" s="127"/>
      <c r="D119" s="127"/>
      <c r="E119" s="127"/>
      <c r="F119" s="127"/>
      <c r="G119" s="195"/>
    </row>
    <row r="120" spans="1:13">
      <c r="A120" s="135"/>
      <c r="B120" s="135"/>
      <c r="C120" s="127"/>
      <c r="D120" s="127"/>
      <c r="E120" s="127"/>
      <c r="F120" s="127"/>
      <c r="G120" s="195"/>
    </row>
    <row r="121" spans="1:13">
      <c r="A121" s="135"/>
      <c r="B121" s="135"/>
      <c r="C121" s="127"/>
      <c r="D121" s="127"/>
      <c r="E121" s="127"/>
      <c r="F121" s="127"/>
      <c r="G121" s="195"/>
    </row>
    <row r="122" spans="1:13">
      <c r="A122" s="135"/>
      <c r="B122" s="135"/>
      <c r="C122" s="127"/>
      <c r="D122" s="127"/>
      <c r="E122" s="127"/>
      <c r="F122" s="127"/>
      <c r="G122" s="195"/>
    </row>
    <row r="123" spans="1:13">
      <c r="A123" s="135"/>
      <c r="B123" s="135"/>
      <c r="C123" s="127"/>
      <c r="D123" s="127"/>
      <c r="E123" s="127"/>
      <c r="F123" s="127"/>
      <c r="G123" s="195"/>
    </row>
    <row r="124" spans="1:13">
      <c r="A124" s="135"/>
      <c r="B124" s="135"/>
      <c r="C124" s="127"/>
      <c r="D124" s="127"/>
      <c r="E124" s="127"/>
      <c r="F124" s="127"/>
      <c r="G124" s="195"/>
    </row>
    <row r="125" spans="1:13" s="136" customFormat="1">
      <c r="A125" s="135"/>
      <c r="B125" s="135"/>
      <c r="C125" s="127"/>
      <c r="D125" s="127"/>
      <c r="E125" s="127"/>
      <c r="F125" s="127"/>
      <c r="G125" s="195"/>
      <c r="H125" s="23"/>
      <c r="I125" s="23"/>
      <c r="J125" s="23"/>
      <c r="L125" s="23"/>
      <c r="M125" s="23"/>
    </row>
    <row r="126" spans="1:13" s="136" customFormat="1">
      <c r="A126" s="135"/>
      <c r="B126" s="135"/>
      <c r="C126" s="127"/>
      <c r="D126" s="127"/>
      <c r="E126" s="127"/>
      <c r="F126" s="127"/>
      <c r="G126" s="195"/>
      <c r="H126" s="23"/>
      <c r="I126" s="23"/>
      <c r="J126" s="23"/>
      <c r="L126" s="23"/>
      <c r="M126" s="23"/>
    </row>
    <row r="127" spans="1:13" s="136" customFormat="1">
      <c r="A127" s="135"/>
      <c r="B127" s="135"/>
      <c r="C127" s="127"/>
      <c r="D127" s="127"/>
      <c r="E127" s="127"/>
      <c r="F127" s="127"/>
      <c r="G127" s="195"/>
      <c r="H127" s="23"/>
      <c r="I127" s="23"/>
      <c r="J127" s="23"/>
      <c r="L127" s="23"/>
      <c r="M127" s="23"/>
    </row>
    <row r="128" spans="1:13" s="136" customFormat="1">
      <c r="A128" s="135"/>
      <c r="B128" s="135"/>
      <c r="C128" s="127"/>
      <c r="D128" s="127"/>
      <c r="E128" s="127"/>
      <c r="F128" s="127"/>
      <c r="G128" s="195"/>
      <c r="H128" s="23"/>
      <c r="I128" s="23"/>
      <c r="J128" s="23"/>
      <c r="L128" s="23"/>
      <c r="M128" s="23"/>
    </row>
    <row r="129" spans="1:13" s="136" customFormat="1">
      <c r="A129" s="135"/>
      <c r="B129" s="135"/>
      <c r="C129" s="127"/>
      <c r="D129" s="127"/>
      <c r="E129" s="127"/>
      <c r="F129" s="127"/>
      <c r="G129" s="195"/>
      <c r="H129" s="23"/>
      <c r="I129" s="23"/>
      <c r="J129" s="23"/>
      <c r="L129" s="23"/>
      <c r="M129" s="23"/>
    </row>
    <row r="130" spans="1:13" s="136" customFormat="1">
      <c r="A130" s="135"/>
      <c r="B130" s="135"/>
      <c r="C130" s="127"/>
      <c r="D130" s="127"/>
      <c r="E130" s="127"/>
      <c r="F130" s="127"/>
      <c r="G130" s="195"/>
      <c r="H130" s="23"/>
      <c r="I130" s="23"/>
      <c r="J130" s="23"/>
      <c r="L130" s="23"/>
      <c r="M130" s="23"/>
    </row>
    <row r="131" spans="1:13" s="136" customFormat="1">
      <c r="A131" s="135"/>
      <c r="B131" s="135"/>
      <c r="C131" s="127"/>
      <c r="D131" s="127"/>
      <c r="E131" s="127"/>
      <c r="F131" s="127"/>
      <c r="G131" s="195"/>
      <c r="H131" s="23"/>
      <c r="I131" s="23"/>
      <c r="J131" s="23"/>
      <c r="L131" s="23"/>
      <c r="M131" s="23"/>
    </row>
    <row r="132" spans="1:13" s="136" customFormat="1">
      <c r="A132" s="135"/>
      <c r="B132" s="135"/>
      <c r="C132" s="127"/>
      <c r="D132" s="127"/>
      <c r="E132" s="127"/>
      <c r="F132" s="127"/>
      <c r="G132" s="195"/>
      <c r="H132" s="23"/>
      <c r="I132" s="23"/>
      <c r="J132" s="23"/>
      <c r="L132" s="23"/>
      <c r="M132" s="23"/>
    </row>
    <row r="133" spans="1:13" s="136" customFormat="1">
      <c r="A133" s="135"/>
      <c r="B133" s="135"/>
      <c r="C133" s="127"/>
      <c r="D133" s="127"/>
      <c r="E133" s="127"/>
      <c r="F133" s="127"/>
      <c r="G133" s="195"/>
      <c r="H133" s="23"/>
      <c r="I133" s="23"/>
      <c r="J133" s="23"/>
      <c r="L133" s="23"/>
      <c r="M133" s="23"/>
    </row>
    <row r="134" spans="1:13" s="136" customFormat="1">
      <c r="A134" s="135"/>
      <c r="B134" s="135"/>
      <c r="C134" s="127"/>
      <c r="D134" s="127"/>
      <c r="E134" s="127"/>
      <c r="F134" s="127"/>
      <c r="G134" s="195"/>
      <c r="H134" s="23"/>
      <c r="I134" s="23"/>
      <c r="J134" s="23"/>
      <c r="L134" s="23"/>
      <c r="M134" s="23"/>
    </row>
    <row r="135" spans="1:13" s="136" customFormat="1">
      <c r="A135" s="135"/>
      <c r="B135" s="135"/>
      <c r="C135" s="127"/>
      <c r="D135" s="127"/>
      <c r="E135" s="127"/>
      <c r="F135" s="127"/>
      <c r="G135" s="195"/>
      <c r="H135" s="23"/>
      <c r="I135" s="23"/>
      <c r="J135" s="23"/>
      <c r="L135" s="23"/>
      <c r="M135" s="23"/>
    </row>
    <row r="136" spans="1:13" s="136" customFormat="1">
      <c r="A136" s="135"/>
      <c r="B136" s="135"/>
      <c r="C136" s="127"/>
      <c r="D136" s="127"/>
      <c r="E136" s="127"/>
      <c r="F136" s="127"/>
      <c r="G136" s="195"/>
      <c r="H136" s="23"/>
      <c r="I136" s="23"/>
      <c r="J136" s="23"/>
      <c r="L136" s="23"/>
      <c r="M136" s="23"/>
    </row>
    <row r="137" spans="1:13" s="136" customFormat="1">
      <c r="A137" s="135"/>
      <c r="B137" s="135"/>
      <c r="C137" s="127"/>
      <c r="D137" s="127"/>
      <c r="E137" s="127"/>
      <c r="F137" s="127"/>
      <c r="G137" s="195"/>
      <c r="H137" s="23"/>
      <c r="I137" s="23"/>
      <c r="J137" s="23"/>
      <c r="L137" s="23"/>
      <c r="M137" s="23"/>
    </row>
    <row r="138" spans="1:13" s="136" customFormat="1">
      <c r="A138" s="135"/>
      <c r="B138" s="135"/>
      <c r="C138" s="127"/>
      <c r="D138" s="127"/>
      <c r="E138" s="127"/>
      <c r="F138" s="127"/>
      <c r="G138" s="195"/>
      <c r="H138" s="23"/>
      <c r="I138" s="23"/>
      <c r="J138" s="23"/>
      <c r="L138" s="23"/>
      <c r="M138" s="23"/>
    </row>
    <row r="139" spans="1:13" s="136" customFormat="1">
      <c r="A139" s="135"/>
      <c r="B139" s="135"/>
      <c r="C139" s="127"/>
      <c r="D139" s="127"/>
      <c r="E139" s="127"/>
      <c r="F139" s="127"/>
      <c r="G139" s="195"/>
      <c r="H139" s="23"/>
      <c r="I139" s="23"/>
      <c r="J139" s="23"/>
      <c r="L139" s="23"/>
      <c r="M139" s="23"/>
    </row>
    <row r="140" spans="1:13" s="136" customFormat="1">
      <c r="A140" s="135"/>
      <c r="B140" s="135"/>
      <c r="C140" s="127"/>
      <c r="D140" s="127"/>
      <c r="E140" s="127"/>
      <c r="F140" s="127"/>
      <c r="G140" s="195"/>
      <c r="H140" s="23"/>
      <c r="I140" s="23"/>
      <c r="J140" s="23"/>
      <c r="L140" s="23"/>
      <c r="M140" s="23"/>
    </row>
    <row r="141" spans="1:13" s="136" customFormat="1">
      <c r="A141" s="135"/>
      <c r="B141" s="135"/>
      <c r="C141" s="127"/>
      <c r="D141" s="127"/>
      <c r="E141" s="127"/>
      <c r="F141" s="127"/>
      <c r="G141" s="195"/>
      <c r="H141" s="23"/>
      <c r="I141" s="23"/>
      <c r="J141" s="23"/>
      <c r="L141" s="23"/>
      <c r="M141" s="23"/>
    </row>
    <row r="142" spans="1:13" s="136" customFormat="1">
      <c r="A142" s="135"/>
      <c r="B142" s="135"/>
      <c r="C142" s="127"/>
      <c r="D142" s="127"/>
      <c r="E142" s="127"/>
      <c r="F142" s="127"/>
      <c r="G142" s="195"/>
      <c r="H142" s="23"/>
      <c r="I142" s="23"/>
      <c r="J142" s="23"/>
      <c r="L142" s="23"/>
      <c r="M142" s="23"/>
    </row>
    <row r="143" spans="1:13" s="136" customFormat="1">
      <c r="A143" s="135"/>
      <c r="B143" s="135"/>
      <c r="C143" s="127"/>
      <c r="D143" s="127"/>
      <c r="E143" s="127"/>
      <c r="F143" s="127"/>
      <c r="G143" s="195"/>
      <c r="H143" s="23"/>
      <c r="I143" s="23"/>
      <c r="J143" s="23"/>
      <c r="L143" s="23"/>
      <c r="M143" s="23"/>
    </row>
    <row r="144" spans="1:13" s="136" customFormat="1">
      <c r="A144" s="135"/>
      <c r="B144" s="135"/>
      <c r="C144" s="127"/>
      <c r="D144" s="127"/>
      <c r="E144" s="127"/>
      <c r="F144" s="127"/>
      <c r="G144" s="195"/>
      <c r="H144" s="23"/>
      <c r="I144" s="23"/>
      <c r="J144" s="23"/>
      <c r="L144" s="23"/>
      <c r="M144" s="23"/>
    </row>
    <row r="145" spans="1:13" s="136" customFormat="1">
      <c r="A145" s="135"/>
      <c r="B145" s="135"/>
      <c r="C145" s="127"/>
      <c r="D145" s="127"/>
      <c r="E145" s="127"/>
      <c r="F145" s="127"/>
      <c r="G145" s="195"/>
      <c r="H145" s="23"/>
      <c r="I145" s="23"/>
      <c r="J145" s="23"/>
      <c r="L145" s="23"/>
      <c r="M145" s="23"/>
    </row>
    <row r="146" spans="1:13" s="136" customFormat="1">
      <c r="A146" s="135"/>
      <c r="B146" s="135"/>
      <c r="C146" s="127"/>
      <c r="D146" s="127"/>
      <c r="E146" s="127"/>
      <c r="F146" s="127"/>
      <c r="G146" s="195"/>
      <c r="H146" s="23"/>
      <c r="I146" s="23"/>
      <c r="J146" s="23"/>
      <c r="L146" s="23"/>
      <c r="M146" s="23"/>
    </row>
    <row r="147" spans="1:13" s="136" customFormat="1">
      <c r="A147" s="135"/>
      <c r="B147" s="135"/>
      <c r="C147" s="127"/>
      <c r="D147" s="127"/>
      <c r="E147" s="127"/>
      <c r="F147" s="127"/>
      <c r="G147" s="195"/>
      <c r="H147" s="23"/>
      <c r="I147" s="23"/>
      <c r="J147" s="23"/>
      <c r="L147" s="23"/>
      <c r="M147" s="23"/>
    </row>
    <row r="148" spans="1:13" s="136" customFormat="1">
      <c r="A148" s="135"/>
      <c r="B148" s="135"/>
      <c r="C148" s="127"/>
      <c r="D148" s="127"/>
      <c r="E148" s="127"/>
      <c r="F148" s="127"/>
      <c r="G148" s="195"/>
      <c r="H148" s="23"/>
      <c r="I148" s="23"/>
      <c r="J148" s="23"/>
      <c r="L148" s="23"/>
      <c r="M148" s="23"/>
    </row>
    <row r="149" spans="1:13" s="136" customFormat="1">
      <c r="A149" s="135"/>
      <c r="B149" s="135"/>
      <c r="C149" s="127"/>
      <c r="D149" s="127"/>
      <c r="E149" s="127"/>
      <c r="F149" s="127"/>
      <c r="G149" s="195"/>
      <c r="H149" s="23"/>
      <c r="I149" s="23"/>
      <c r="J149" s="23"/>
      <c r="L149" s="23"/>
      <c r="M149" s="23"/>
    </row>
    <row r="150" spans="1:13" s="136" customFormat="1">
      <c r="A150" s="135"/>
      <c r="B150" s="135"/>
      <c r="C150" s="127"/>
      <c r="D150" s="127"/>
      <c r="E150" s="127"/>
      <c r="F150" s="127"/>
      <c r="G150" s="195"/>
      <c r="H150" s="23"/>
      <c r="I150" s="23"/>
      <c r="J150" s="23"/>
      <c r="L150" s="23"/>
      <c r="M150" s="23"/>
    </row>
    <row r="151" spans="1:13" s="136" customFormat="1">
      <c r="A151" s="135"/>
      <c r="B151" s="135"/>
      <c r="C151" s="127"/>
      <c r="D151" s="127"/>
      <c r="E151" s="127"/>
      <c r="F151" s="127"/>
      <c r="G151" s="195"/>
      <c r="H151" s="23"/>
      <c r="I151" s="23"/>
      <c r="J151" s="23"/>
      <c r="L151" s="23"/>
      <c r="M151" s="23"/>
    </row>
    <row r="152" spans="1:13" s="136" customFormat="1">
      <c r="A152" s="135"/>
      <c r="B152" s="135"/>
      <c r="C152" s="127"/>
      <c r="D152" s="127"/>
      <c r="E152" s="127"/>
      <c r="F152" s="127"/>
      <c r="G152" s="195"/>
      <c r="H152" s="23"/>
      <c r="I152" s="23"/>
      <c r="J152" s="23"/>
      <c r="L152" s="23"/>
      <c r="M152" s="23"/>
    </row>
    <row r="153" spans="1:13" s="136" customFormat="1">
      <c r="A153" s="135"/>
      <c r="B153" s="135"/>
      <c r="C153" s="127"/>
      <c r="D153" s="127"/>
      <c r="E153" s="127"/>
      <c r="F153" s="127"/>
      <c r="G153" s="195"/>
      <c r="H153" s="23"/>
      <c r="I153" s="23"/>
      <c r="J153" s="23"/>
      <c r="L153" s="23"/>
      <c r="M153" s="23"/>
    </row>
    <row r="154" spans="1:13" s="136" customFormat="1">
      <c r="A154" s="135"/>
      <c r="B154" s="135"/>
      <c r="C154" s="127"/>
      <c r="D154" s="127"/>
      <c r="E154" s="127"/>
      <c r="F154" s="127"/>
      <c r="G154" s="195"/>
      <c r="H154" s="23"/>
      <c r="I154" s="23"/>
      <c r="J154" s="23"/>
      <c r="L154" s="23"/>
      <c r="M154" s="23"/>
    </row>
    <row r="155" spans="1:13" s="136" customFormat="1">
      <c r="A155" s="135"/>
      <c r="B155" s="135"/>
      <c r="C155" s="127"/>
      <c r="D155" s="127"/>
      <c r="E155" s="127"/>
      <c r="F155" s="127"/>
      <c r="G155" s="195"/>
      <c r="H155" s="23"/>
      <c r="I155" s="23"/>
      <c r="J155" s="23"/>
      <c r="L155" s="23"/>
      <c r="M155" s="23"/>
    </row>
    <row r="156" spans="1:13" s="136" customFormat="1">
      <c r="A156" s="135"/>
      <c r="B156" s="135"/>
      <c r="C156" s="127"/>
      <c r="D156" s="127"/>
      <c r="E156" s="127"/>
      <c r="F156" s="127"/>
      <c r="G156" s="195"/>
      <c r="H156" s="23"/>
      <c r="I156" s="23"/>
      <c r="J156" s="23"/>
      <c r="L156" s="23"/>
      <c r="M156" s="23"/>
    </row>
    <row r="157" spans="1:13" s="136" customFormat="1">
      <c r="A157" s="135"/>
      <c r="B157" s="135"/>
      <c r="C157" s="127"/>
      <c r="D157" s="127"/>
      <c r="E157" s="127"/>
      <c r="F157" s="127"/>
      <c r="G157" s="195"/>
      <c r="H157" s="23"/>
      <c r="I157" s="23"/>
      <c r="J157" s="23"/>
      <c r="L157" s="23"/>
      <c r="M157" s="23"/>
    </row>
    <row r="158" spans="1:13" s="136" customFormat="1">
      <c r="A158" s="135"/>
      <c r="B158" s="135"/>
      <c r="G158" s="23"/>
      <c r="H158" s="23"/>
      <c r="I158" s="23"/>
      <c r="J158" s="23"/>
      <c r="L158" s="23"/>
      <c r="M158" s="23"/>
    </row>
    <row r="159" spans="1:13" s="136" customFormat="1">
      <c r="A159" s="135"/>
      <c r="B159" s="135"/>
      <c r="G159" s="23"/>
      <c r="H159" s="23"/>
      <c r="I159" s="23"/>
      <c r="J159" s="23"/>
      <c r="L159" s="23"/>
      <c r="M159" s="23"/>
    </row>
    <row r="160" spans="1:13" s="136" customFormat="1">
      <c r="A160" s="135"/>
      <c r="B160" s="135"/>
      <c r="G160" s="23"/>
      <c r="H160" s="23"/>
      <c r="I160" s="23"/>
      <c r="J160" s="23"/>
      <c r="L160" s="23"/>
      <c r="M160" s="23"/>
    </row>
    <row r="161" spans="1:13" s="136" customFormat="1">
      <c r="A161" s="135"/>
      <c r="B161" s="135"/>
      <c r="G161" s="23"/>
      <c r="H161" s="23"/>
      <c r="I161" s="23"/>
      <c r="J161" s="23"/>
      <c r="L161" s="23"/>
      <c r="M161" s="23"/>
    </row>
    <row r="162" spans="1:13" s="136" customFormat="1">
      <c r="A162" s="135"/>
      <c r="B162" s="135"/>
      <c r="G162" s="23"/>
      <c r="H162" s="23"/>
      <c r="I162" s="23"/>
      <c r="J162" s="23"/>
      <c r="L162" s="23"/>
      <c r="M162" s="23"/>
    </row>
    <row r="163" spans="1:13" s="136" customFormat="1">
      <c r="A163" s="135"/>
      <c r="B163" s="135"/>
      <c r="G163" s="23"/>
      <c r="H163" s="23"/>
      <c r="I163" s="23"/>
      <c r="J163" s="23"/>
      <c r="L163" s="23"/>
      <c r="M163" s="23"/>
    </row>
    <row r="164" spans="1:13" s="136" customFormat="1">
      <c r="A164" s="135"/>
      <c r="B164" s="135"/>
      <c r="G164" s="23"/>
      <c r="H164" s="23"/>
      <c r="I164" s="23"/>
      <c r="J164" s="23"/>
      <c r="L164" s="23"/>
      <c r="M164" s="23"/>
    </row>
    <row r="165" spans="1:13" s="136" customFormat="1">
      <c r="A165" s="135"/>
      <c r="B165" s="135"/>
      <c r="G165" s="23"/>
      <c r="H165" s="23"/>
      <c r="I165" s="23"/>
      <c r="J165" s="23"/>
      <c r="L165" s="23"/>
      <c r="M165" s="23"/>
    </row>
    <row r="166" spans="1:13" s="136" customFormat="1">
      <c r="A166" s="135"/>
      <c r="B166" s="135"/>
      <c r="G166" s="23"/>
      <c r="H166" s="23"/>
      <c r="I166" s="23"/>
      <c r="J166" s="23"/>
      <c r="L166" s="23"/>
      <c r="M166" s="23"/>
    </row>
    <row r="167" spans="1:13" s="136" customFormat="1">
      <c r="A167" s="135"/>
      <c r="B167" s="135"/>
      <c r="G167" s="23"/>
      <c r="H167" s="23"/>
      <c r="I167" s="23"/>
      <c r="J167" s="23"/>
      <c r="L167" s="23"/>
      <c r="M167" s="23"/>
    </row>
    <row r="168" spans="1:13" s="136" customFormat="1">
      <c r="A168" s="135"/>
      <c r="B168" s="135"/>
      <c r="G168" s="23"/>
      <c r="H168" s="23"/>
      <c r="I168" s="23"/>
      <c r="J168" s="23"/>
      <c r="L168" s="23"/>
      <c r="M168" s="23"/>
    </row>
    <row r="169" spans="1:13" s="136" customFormat="1">
      <c r="A169" s="135"/>
      <c r="B169" s="135"/>
      <c r="G169" s="23"/>
      <c r="H169" s="23"/>
      <c r="I169" s="23"/>
      <c r="J169" s="23"/>
      <c r="L169" s="23"/>
      <c r="M169" s="23"/>
    </row>
    <row r="170" spans="1:13" s="136" customFormat="1">
      <c r="A170" s="135"/>
      <c r="B170" s="135"/>
      <c r="G170" s="23"/>
      <c r="H170" s="23"/>
      <c r="I170" s="23"/>
      <c r="J170" s="23"/>
      <c r="L170" s="23"/>
      <c r="M170" s="23"/>
    </row>
    <row r="171" spans="1:13" s="136" customFormat="1">
      <c r="A171" s="135"/>
      <c r="B171" s="135"/>
      <c r="G171" s="23"/>
      <c r="H171" s="23"/>
      <c r="I171" s="23"/>
      <c r="J171" s="23"/>
      <c r="L171" s="23"/>
      <c r="M171" s="23"/>
    </row>
    <row r="172" spans="1:13" s="136" customFormat="1">
      <c r="A172" s="135"/>
      <c r="B172" s="135"/>
      <c r="G172" s="23"/>
      <c r="H172" s="23"/>
      <c r="I172" s="23"/>
      <c r="J172" s="23"/>
      <c r="L172" s="23"/>
      <c r="M172" s="23"/>
    </row>
    <row r="173" spans="1:13" s="136" customFormat="1">
      <c r="A173" s="135"/>
      <c r="G173" s="23"/>
      <c r="H173" s="23"/>
      <c r="I173" s="23"/>
      <c r="J173" s="23"/>
      <c r="L173" s="23"/>
      <c r="M173" s="23"/>
    </row>
    <row r="174" spans="1:13" s="136" customFormat="1">
      <c r="A174" s="135"/>
      <c r="G174" s="23"/>
      <c r="H174" s="23"/>
      <c r="I174" s="23"/>
      <c r="J174" s="23"/>
      <c r="L174" s="23"/>
      <c r="M174" s="23"/>
    </row>
    <row r="175" spans="1:13" s="136" customFormat="1">
      <c r="A175" s="135"/>
      <c r="G175" s="23"/>
      <c r="H175" s="23"/>
      <c r="I175" s="23"/>
      <c r="J175" s="23"/>
      <c r="L175" s="23"/>
      <c r="M175" s="23"/>
    </row>
    <row r="176" spans="1:13" s="136" customFormat="1">
      <c r="A176" s="135"/>
      <c r="G176" s="23"/>
      <c r="H176" s="23"/>
      <c r="I176" s="23"/>
      <c r="J176" s="23"/>
      <c r="L176" s="23"/>
      <c r="M176" s="23"/>
    </row>
    <row r="177" spans="1:13" s="136" customFormat="1">
      <c r="A177" s="135"/>
      <c r="G177" s="23"/>
      <c r="H177" s="23"/>
      <c r="I177" s="23"/>
      <c r="J177" s="23"/>
      <c r="L177" s="23"/>
      <c r="M177" s="23"/>
    </row>
    <row r="178" spans="1:13" s="136" customFormat="1">
      <c r="A178" s="135"/>
      <c r="G178" s="23"/>
      <c r="H178" s="23"/>
      <c r="I178" s="23"/>
      <c r="J178" s="23"/>
      <c r="L178" s="23"/>
      <c r="M178" s="23"/>
    </row>
    <row r="179" spans="1:13" s="136" customFormat="1">
      <c r="A179" s="135"/>
      <c r="G179" s="23"/>
      <c r="H179" s="23"/>
      <c r="I179" s="23"/>
      <c r="J179" s="23"/>
      <c r="L179" s="23"/>
      <c r="M179" s="23"/>
    </row>
    <row r="180" spans="1:13" s="136" customFormat="1">
      <c r="A180" s="135"/>
      <c r="G180" s="23"/>
      <c r="H180" s="23"/>
      <c r="I180" s="23"/>
      <c r="J180" s="23"/>
      <c r="L180" s="23"/>
      <c r="M180" s="23"/>
    </row>
    <row r="181" spans="1:13" s="136" customFormat="1">
      <c r="A181" s="135"/>
      <c r="G181" s="23"/>
      <c r="H181" s="23"/>
      <c r="I181" s="23"/>
      <c r="J181" s="23"/>
      <c r="L181" s="23"/>
      <c r="M181" s="23"/>
    </row>
    <row r="182" spans="1:13" s="136" customFormat="1">
      <c r="A182" s="135"/>
      <c r="G182" s="23"/>
      <c r="H182" s="23"/>
      <c r="I182" s="23"/>
      <c r="J182" s="23"/>
      <c r="L182" s="23"/>
      <c r="M182" s="23"/>
    </row>
    <row r="183" spans="1:13" s="136" customFormat="1">
      <c r="A183" s="135"/>
      <c r="G183" s="23"/>
      <c r="H183" s="23"/>
      <c r="I183" s="23"/>
      <c r="J183" s="23"/>
      <c r="L183" s="23"/>
      <c r="M183" s="23"/>
    </row>
    <row r="184" spans="1:13" s="136" customFormat="1">
      <c r="A184" s="135"/>
      <c r="G184" s="23"/>
      <c r="H184" s="23"/>
      <c r="I184" s="23"/>
      <c r="J184" s="23"/>
      <c r="L184" s="23"/>
      <c r="M184" s="23"/>
    </row>
    <row r="185" spans="1:13" s="136" customFormat="1">
      <c r="A185" s="135"/>
      <c r="G185" s="23"/>
      <c r="H185" s="23"/>
      <c r="I185" s="23"/>
      <c r="J185" s="23"/>
      <c r="L185" s="23"/>
      <c r="M185" s="23"/>
    </row>
    <row r="186" spans="1:13" s="136" customFormat="1">
      <c r="A186" s="135"/>
      <c r="G186" s="23"/>
      <c r="H186" s="23"/>
      <c r="I186" s="23"/>
      <c r="J186" s="23"/>
      <c r="L186" s="23"/>
      <c r="M186" s="23"/>
    </row>
    <row r="187" spans="1:13" s="136" customFormat="1">
      <c r="A187" s="135"/>
      <c r="G187" s="23"/>
      <c r="H187" s="23"/>
      <c r="I187" s="23"/>
      <c r="J187" s="23"/>
      <c r="L187" s="23"/>
      <c r="M187" s="23"/>
    </row>
    <row r="188" spans="1:13" s="136" customFormat="1">
      <c r="A188" s="135"/>
      <c r="G188" s="23"/>
      <c r="H188" s="23"/>
      <c r="I188" s="23"/>
      <c r="J188" s="23"/>
      <c r="L188" s="23"/>
      <c r="M188" s="23"/>
    </row>
    <row r="189" spans="1:13" s="136" customFormat="1">
      <c r="A189" s="135"/>
      <c r="G189" s="23"/>
      <c r="H189" s="23"/>
      <c r="I189" s="23"/>
      <c r="J189" s="23"/>
      <c r="L189" s="23"/>
      <c r="M189" s="23"/>
    </row>
    <row r="190" spans="1:13" s="136" customFormat="1">
      <c r="A190" s="135"/>
      <c r="G190" s="23"/>
      <c r="H190" s="23"/>
      <c r="I190" s="23"/>
      <c r="J190" s="23"/>
      <c r="L190" s="23"/>
      <c r="M190" s="23"/>
    </row>
    <row r="191" spans="1:13" s="136" customFormat="1">
      <c r="A191" s="135"/>
      <c r="G191" s="23"/>
      <c r="H191" s="23"/>
      <c r="I191" s="23"/>
      <c r="J191" s="23"/>
      <c r="L191" s="23"/>
      <c r="M191" s="23"/>
    </row>
    <row r="192" spans="1:13" s="136" customFormat="1">
      <c r="A192" s="135"/>
      <c r="G192" s="23"/>
      <c r="H192" s="23"/>
      <c r="I192" s="23"/>
      <c r="J192" s="23"/>
      <c r="L192" s="23"/>
      <c r="M192" s="23"/>
    </row>
    <row r="193" spans="1:13" s="136" customFormat="1">
      <c r="A193" s="135"/>
      <c r="G193" s="23"/>
      <c r="H193" s="23"/>
      <c r="I193" s="23"/>
      <c r="J193" s="23"/>
      <c r="L193" s="23"/>
      <c r="M193" s="23"/>
    </row>
    <row r="194" spans="1:13" s="136" customFormat="1">
      <c r="A194" s="135"/>
      <c r="G194" s="23"/>
      <c r="H194" s="23"/>
      <c r="I194" s="23"/>
      <c r="J194" s="23"/>
      <c r="L194" s="23"/>
      <c r="M194" s="23"/>
    </row>
    <row r="195" spans="1:13" s="136" customFormat="1">
      <c r="A195" s="135"/>
      <c r="G195" s="23"/>
      <c r="H195" s="23"/>
      <c r="I195" s="23"/>
      <c r="J195" s="23"/>
      <c r="L195" s="23"/>
      <c r="M195" s="23"/>
    </row>
    <row r="196" spans="1:13" s="136" customFormat="1">
      <c r="A196" s="135"/>
      <c r="G196" s="23"/>
      <c r="H196" s="23"/>
      <c r="I196" s="23"/>
      <c r="J196" s="23"/>
      <c r="L196" s="23"/>
      <c r="M196" s="23"/>
    </row>
    <row r="197" spans="1:13" s="136" customFormat="1">
      <c r="A197" s="135"/>
      <c r="G197" s="23"/>
      <c r="H197" s="23"/>
      <c r="I197" s="23"/>
      <c r="J197" s="23"/>
      <c r="L197" s="23"/>
      <c r="M197" s="23"/>
    </row>
    <row r="198" spans="1:13" s="136" customFormat="1">
      <c r="A198" s="135"/>
      <c r="G198" s="23"/>
      <c r="H198" s="23"/>
      <c r="I198" s="23"/>
      <c r="J198" s="23"/>
      <c r="L198" s="23"/>
      <c r="M198" s="23"/>
    </row>
    <row r="199" spans="1:13" s="136" customFormat="1">
      <c r="A199" s="135"/>
      <c r="G199" s="23"/>
      <c r="H199" s="23"/>
      <c r="I199" s="23"/>
      <c r="J199" s="23"/>
      <c r="L199" s="23"/>
      <c r="M199" s="23"/>
    </row>
    <row r="200" spans="1:13" s="136" customFormat="1">
      <c r="A200" s="135"/>
      <c r="G200" s="23"/>
      <c r="H200" s="23"/>
      <c r="I200" s="23"/>
      <c r="J200" s="23"/>
      <c r="L200" s="23"/>
      <c r="M200" s="23"/>
    </row>
    <row r="201" spans="1:13" s="136" customFormat="1">
      <c r="A201" s="135"/>
      <c r="G201" s="23"/>
      <c r="H201" s="23"/>
      <c r="I201" s="23"/>
      <c r="J201" s="23"/>
      <c r="L201" s="23"/>
      <c r="M201" s="23"/>
    </row>
    <row r="202" spans="1:13" s="136" customFormat="1">
      <c r="A202" s="135"/>
      <c r="G202" s="23"/>
      <c r="H202" s="23"/>
      <c r="I202" s="23"/>
      <c r="J202" s="23"/>
      <c r="L202" s="23"/>
      <c r="M202" s="23"/>
    </row>
    <row r="203" spans="1:13" s="136" customFormat="1">
      <c r="A203" s="135"/>
      <c r="G203" s="23"/>
      <c r="H203" s="23"/>
      <c r="I203" s="23"/>
      <c r="J203" s="23"/>
      <c r="L203" s="23"/>
      <c r="M203" s="23"/>
    </row>
    <row r="204" spans="1:13" s="136" customFormat="1">
      <c r="A204" s="135"/>
      <c r="G204" s="23"/>
      <c r="H204" s="23"/>
      <c r="I204" s="23"/>
      <c r="J204" s="23"/>
      <c r="L204" s="23"/>
      <c r="M204" s="23"/>
    </row>
    <row r="205" spans="1:13" s="136" customFormat="1">
      <c r="A205" s="135"/>
      <c r="G205" s="23"/>
      <c r="H205" s="23"/>
      <c r="I205" s="23"/>
      <c r="J205" s="23"/>
      <c r="L205" s="23"/>
      <c r="M205" s="23"/>
    </row>
    <row r="206" spans="1:13" s="136" customFormat="1">
      <c r="A206" s="135"/>
      <c r="G206" s="23"/>
      <c r="H206" s="23"/>
      <c r="I206" s="23"/>
      <c r="J206" s="23"/>
      <c r="L206" s="23"/>
      <c r="M206" s="23"/>
    </row>
    <row r="207" spans="1:13" s="136" customFormat="1">
      <c r="A207" s="135"/>
      <c r="G207" s="23"/>
      <c r="H207" s="23"/>
      <c r="I207" s="23"/>
      <c r="J207" s="23"/>
      <c r="L207" s="23"/>
      <c r="M207" s="23"/>
    </row>
    <row r="208" spans="1:13" s="136" customFormat="1">
      <c r="A208" s="135"/>
      <c r="G208" s="23"/>
      <c r="H208" s="23"/>
      <c r="I208" s="23"/>
      <c r="J208" s="23"/>
      <c r="L208" s="23"/>
      <c r="M208" s="23"/>
    </row>
    <row r="209" spans="1:13" s="136" customFormat="1">
      <c r="A209" s="135"/>
      <c r="G209" s="23"/>
      <c r="H209" s="23"/>
      <c r="I209" s="23"/>
      <c r="J209" s="23"/>
      <c r="L209" s="23"/>
      <c r="M209" s="23"/>
    </row>
    <row r="210" spans="1:13" s="136" customFormat="1">
      <c r="A210" s="135"/>
      <c r="G210" s="23"/>
      <c r="H210" s="23"/>
      <c r="I210" s="23"/>
      <c r="J210" s="23"/>
      <c r="L210" s="23"/>
      <c r="M210" s="23"/>
    </row>
    <row r="211" spans="1:13" s="136" customFormat="1">
      <c r="A211" s="135"/>
      <c r="G211" s="23"/>
      <c r="H211" s="23"/>
      <c r="I211" s="23"/>
      <c r="J211" s="23"/>
      <c r="L211" s="23"/>
      <c r="M211" s="23"/>
    </row>
    <row r="212" spans="1:13" s="136" customFormat="1">
      <c r="A212" s="135"/>
      <c r="G212" s="23"/>
      <c r="H212" s="23"/>
      <c r="I212" s="23"/>
      <c r="J212" s="23"/>
      <c r="L212" s="23"/>
      <c r="M212" s="23"/>
    </row>
    <row r="213" spans="1:13" s="136" customFormat="1">
      <c r="A213" s="135"/>
      <c r="G213" s="23"/>
      <c r="H213" s="23"/>
      <c r="I213" s="23"/>
      <c r="J213" s="23"/>
      <c r="L213" s="23"/>
      <c r="M213" s="23"/>
    </row>
    <row r="214" spans="1:13" s="136" customFormat="1">
      <c r="A214" s="135"/>
      <c r="G214" s="23"/>
      <c r="H214" s="23"/>
      <c r="I214" s="23"/>
      <c r="J214" s="23"/>
      <c r="L214" s="23"/>
      <c r="M214" s="23"/>
    </row>
    <row r="215" spans="1:13" s="136" customFormat="1">
      <c r="A215" s="135"/>
      <c r="G215" s="23"/>
      <c r="H215" s="23"/>
      <c r="I215" s="23"/>
      <c r="J215" s="23"/>
      <c r="L215" s="23"/>
      <c r="M215" s="23"/>
    </row>
    <row r="216" spans="1:13" s="136" customFormat="1">
      <c r="A216" s="135"/>
      <c r="G216" s="23"/>
      <c r="H216" s="23"/>
      <c r="I216" s="23"/>
      <c r="J216" s="23"/>
      <c r="L216" s="23"/>
      <c r="M216" s="23"/>
    </row>
    <row r="217" spans="1:13" s="136" customFormat="1">
      <c r="A217" s="135"/>
      <c r="G217" s="23"/>
      <c r="H217" s="23"/>
      <c r="I217" s="23"/>
      <c r="J217" s="23"/>
      <c r="L217" s="23"/>
      <c r="M217" s="23"/>
    </row>
    <row r="218" spans="1:13" s="136" customFormat="1">
      <c r="A218" s="135"/>
      <c r="G218" s="23"/>
      <c r="H218" s="23"/>
      <c r="I218" s="23"/>
      <c r="J218" s="23"/>
      <c r="L218" s="23"/>
      <c r="M218" s="23"/>
    </row>
    <row r="219" spans="1:13" s="136" customFormat="1">
      <c r="A219" s="135"/>
      <c r="G219" s="23"/>
      <c r="H219" s="23"/>
      <c r="I219" s="23"/>
      <c r="J219" s="23"/>
      <c r="L219" s="23"/>
      <c r="M219" s="23"/>
    </row>
    <row r="220" spans="1:13" s="136" customFormat="1">
      <c r="A220" s="135"/>
      <c r="G220" s="23"/>
      <c r="H220" s="23"/>
      <c r="I220" s="23"/>
      <c r="J220" s="23"/>
      <c r="L220" s="23"/>
      <c r="M220" s="23"/>
    </row>
    <row r="221" spans="1:13" s="136" customFormat="1">
      <c r="A221" s="135"/>
      <c r="G221" s="23"/>
      <c r="H221" s="23"/>
      <c r="I221" s="23"/>
      <c r="J221" s="23"/>
      <c r="L221" s="23"/>
      <c r="M221" s="23"/>
    </row>
    <row r="222" spans="1:13" s="136" customFormat="1">
      <c r="A222" s="135"/>
      <c r="G222" s="23"/>
      <c r="H222" s="23"/>
      <c r="I222" s="23"/>
      <c r="J222" s="23"/>
      <c r="L222" s="23"/>
      <c r="M222" s="23"/>
    </row>
    <row r="223" spans="1:13" s="136" customFormat="1">
      <c r="A223" s="135"/>
      <c r="G223" s="23"/>
      <c r="H223" s="23"/>
      <c r="I223" s="23"/>
      <c r="J223" s="23"/>
      <c r="L223" s="23"/>
      <c r="M223" s="23"/>
    </row>
    <row r="224" spans="1:13" s="136" customFormat="1">
      <c r="A224" s="135"/>
      <c r="G224" s="23"/>
      <c r="H224" s="23"/>
      <c r="I224" s="23"/>
      <c r="J224" s="23"/>
      <c r="L224" s="23"/>
      <c r="M224" s="23"/>
    </row>
    <row r="225" spans="1:13" s="136" customFormat="1">
      <c r="A225" s="135"/>
      <c r="G225" s="23"/>
      <c r="H225" s="23"/>
      <c r="I225" s="23"/>
      <c r="J225" s="23"/>
      <c r="L225" s="23"/>
      <c r="M225" s="23"/>
    </row>
    <row r="226" spans="1:13" s="136" customFormat="1">
      <c r="A226" s="135"/>
      <c r="G226" s="23"/>
      <c r="H226" s="23"/>
      <c r="I226" s="23"/>
      <c r="J226" s="23"/>
      <c r="L226" s="23"/>
      <c r="M226" s="23"/>
    </row>
    <row r="227" spans="1:13" s="136" customFormat="1">
      <c r="A227" s="135"/>
      <c r="G227" s="23"/>
      <c r="H227" s="23"/>
      <c r="I227" s="23"/>
      <c r="J227" s="23"/>
      <c r="L227" s="23"/>
      <c r="M227" s="23"/>
    </row>
    <row r="228" spans="1:13" s="136" customFormat="1">
      <c r="A228" s="135"/>
      <c r="G228" s="23"/>
      <c r="H228" s="23"/>
      <c r="I228" s="23"/>
      <c r="J228" s="23"/>
      <c r="L228" s="23"/>
      <c r="M228" s="23"/>
    </row>
    <row r="229" spans="1:13" s="136" customFormat="1">
      <c r="A229" s="135"/>
      <c r="G229" s="23"/>
      <c r="H229" s="23"/>
      <c r="I229" s="23"/>
      <c r="J229" s="23"/>
      <c r="L229" s="23"/>
      <c r="M229" s="23"/>
    </row>
    <row r="230" spans="1:13" s="136" customFormat="1">
      <c r="A230" s="135"/>
      <c r="G230" s="23"/>
      <c r="H230" s="23"/>
      <c r="I230" s="23"/>
      <c r="J230" s="23"/>
      <c r="L230" s="23"/>
      <c r="M230" s="23"/>
    </row>
    <row r="231" spans="1:13" s="136" customFormat="1">
      <c r="A231" s="135"/>
      <c r="G231" s="23"/>
      <c r="H231" s="23"/>
      <c r="I231" s="23"/>
      <c r="J231" s="23"/>
      <c r="L231" s="23"/>
      <c r="M231" s="23"/>
    </row>
    <row r="232" spans="1:13" s="136" customFormat="1">
      <c r="A232" s="135"/>
      <c r="G232" s="23"/>
      <c r="H232" s="23"/>
      <c r="I232" s="23"/>
      <c r="J232" s="23"/>
      <c r="L232" s="23"/>
      <c r="M232" s="23"/>
    </row>
    <row r="233" spans="1:13" s="136" customFormat="1">
      <c r="A233" s="135"/>
      <c r="G233" s="23"/>
      <c r="H233" s="23"/>
      <c r="I233" s="23"/>
      <c r="J233" s="23"/>
      <c r="L233" s="23"/>
      <c r="M233" s="23"/>
    </row>
    <row r="234" spans="1:13" s="136" customFormat="1">
      <c r="A234" s="135"/>
      <c r="G234" s="23"/>
      <c r="H234" s="23"/>
      <c r="I234" s="23"/>
      <c r="J234" s="23"/>
      <c r="L234" s="23"/>
      <c r="M234" s="23"/>
    </row>
    <row r="235" spans="1:13" s="136" customFormat="1">
      <c r="A235" s="135"/>
      <c r="G235" s="23"/>
      <c r="H235" s="23"/>
      <c r="I235" s="23"/>
      <c r="J235" s="23"/>
      <c r="L235" s="23"/>
      <c r="M235" s="23"/>
    </row>
    <row r="236" spans="1:13" s="136" customFormat="1">
      <c r="A236" s="135"/>
      <c r="G236" s="23"/>
      <c r="H236" s="23"/>
      <c r="I236" s="23"/>
      <c r="J236" s="23"/>
      <c r="L236" s="23"/>
      <c r="M236" s="23"/>
    </row>
    <row r="237" spans="1:13" s="136" customFormat="1">
      <c r="A237" s="135"/>
      <c r="G237" s="23"/>
      <c r="H237" s="23"/>
      <c r="I237" s="23"/>
      <c r="J237" s="23"/>
      <c r="L237" s="23"/>
      <c r="M237" s="23"/>
    </row>
    <row r="238" spans="1:13" s="136" customFormat="1">
      <c r="A238" s="135"/>
      <c r="G238" s="23"/>
      <c r="H238" s="23"/>
      <c r="I238" s="23"/>
      <c r="J238" s="23"/>
      <c r="L238" s="23"/>
      <c r="M238" s="23"/>
    </row>
    <row r="239" spans="1:13" s="136" customFormat="1">
      <c r="A239" s="135"/>
      <c r="G239" s="23"/>
      <c r="H239" s="23"/>
      <c r="I239" s="23"/>
      <c r="J239" s="23"/>
      <c r="L239" s="23"/>
      <c r="M239" s="23"/>
    </row>
    <row r="240" spans="1:13" s="136" customFormat="1">
      <c r="A240" s="135"/>
      <c r="G240" s="23"/>
      <c r="H240" s="23"/>
      <c r="I240" s="23"/>
      <c r="J240" s="23"/>
      <c r="L240" s="23"/>
      <c r="M240" s="23"/>
    </row>
    <row r="241" spans="1:13" s="136" customFormat="1">
      <c r="A241" s="135"/>
      <c r="G241" s="23"/>
      <c r="H241" s="23"/>
      <c r="I241" s="23"/>
      <c r="J241" s="23"/>
      <c r="L241" s="23"/>
      <c r="M241" s="23"/>
    </row>
    <row r="242" spans="1:13" s="136" customFormat="1">
      <c r="A242" s="135"/>
      <c r="G242" s="23"/>
      <c r="H242" s="23"/>
      <c r="I242" s="23"/>
      <c r="J242" s="23"/>
      <c r="L242" s="23"/>
      <c r="M242" s="23"/>
    </row>
    <row r="243" spans="1:13" s="136" customFormat="1">
      <c r="A243" s="135"/>
      <c r="G243" s="23"/>
      <c r="H243" s="23"/>
      <c r="I243" s="23"/>
      <c r="J243" s="23"/>
      <c r="L243" s="23"/>
      <c r="M243" s="23"/>
    </row>
    <row r="244" spans="1:13" s="136" customFormat="1">
      <c r="A244" s="135"/>
      <c r="G244" s="23"/>
      <c r="H244" s="23"/>
      <c r="I244" s="23"/>
      <c r="J244" s="23"/>
      <c r="L244" s="23"/>
      <c r="M244" s="23"/>
    </row>
    <row r="245" spans="1:13" s="136" customFormat="1">
      <c r="A245" s="135"/>
      <c r="G245" s="23"/>
      <c r="H245" s="23"/>
      <c r="I245" s="23"/>
      <c r="J245" s="23"/>
      <c r="L245" s="23"/>
      <c r="M245" s="23"/>
    </row>
    <row r="246" spans="1:13" s="136" customFormat="1">
      <c r="A246" s="135"/>
      <c r="G246" s="23"/>
      <c r="H246" s="23"/>
      <c r="I246" s="23"/>
      <c r="J246" s="23"/>
      <c r="L246" s="23"/>
      <c r="M246" s="23"/>
    </row>
    <row r="247" spans="1:13" s="136" customFormat="1">
      <c r="A247" s="135"/>
      <c r="G247" s="23"/>
      <c r="H247" s="23"/>
      <c r="I247" s="23"/>
      <c r="J247" s="23"/>
      <c r="L247" s="23"/>
      <c r="M247" s="23"/>
    </row>
    <row r="248" spans="1:13" s="136" customFormat="1">
      <c r="A248" s="135"/>
      <c r="G248" s="23"/>
      <c r="H248" s="23"/>
      <c r="I248" s="23"/>
      <c r="J248" s="23"/>
      <c r="L248" s="23"/>
      <c r="M248" s="23"/>
    </row>
    <row r="249" spans="1:13" s="136" customFormat="1">
      <c r="A249" s="135"/>
      <c r="G249" s="23"/>
      <c r="H249" s="23"/>
      <c r="I249" s="23"/>
      <c r="J249" s="23"/>
      <c r="L249" s="23"/>
      <c r="M249" s="23"/>
    </row>
    <row r="250" spans="1:13" s="136" customFormat="1">
      <c r="A250" s="135"/>
      <c r="G250" s="23"/>
      <c r="H250" s="23"/>
      <c r="I250" s="23"/>
      <c r="J250" s="23"/>
      <c r="L250" s="23"/>
      <c r="M250" s="23"/>
    </row>
    <row r="251" spans="1:13" s="136" customFormat="1">
      <c r="A251" s="135"/>
      <c r="G251" s="23"/>
      <c r="H251" s="23"/>
      <c r="I251" s="23"/>
      <c r="J251" s="23"/>
      <c r="L251" s="23"/>
      <c r="M251" s="23"/>
    </row>
    <row r="252" spans="1:13" s="136" customFormat="1">
      <c r="A252" s="135"/>
      <c r="G252" s="23"/>
      <c r="H252" s="23"/>
      <c r="I252" s="23"/>
      <c r="J252" s="23"/>
      <c r="L252" s="23"/>
      <c r="M252" s="23"/>
    </row>
    <row r="253" spans="1:13" s="136" customFormat="1">
      <c r="A253" s="135"/>
      <c r="G253" s="23"/>
      <c r="H253" s="23"/>
      <c r="I253" s="23"/>
      <c r="J253" s="23"/>
      <c r="L253" s="23"/>
      <c r="M253" s="23"/>
    </row>
    <row r="254" spans="1:13" s="136" customFormat="1">
      <c r="A254" s="135"/>
      <c r="G254" s="23"/>
      <c r="H254" s="23"/>
      <c r="I254" s="23"/>
      <c r="J254" s="23"/>
      <c r="L254" s="23"/>
      <c r="M254" s="23"/>
    </row>
    <row r="255" spans="1:13" s="136" customFormat="1">
      <c r="A255" s="135"/>
      <c r="G255" s="23"/>
      <c r="H255" s="23"/>
      <c r="I255" s="23"/>
      <c r="J255" s="23"/>
      <c r="L255" s="23"/>
      <c r="M255" s="23"/>
    </row>
    <row r="256" spans="1:13" s="136" customFormat="1">
      <c r="A256" s="135"/>
      <c r="G256" s="23"/>
      <c r="H256" s="23"/>
      <c r="I256" s="23"/>
      <c r="J256" s="23"/>
      <c r="L256" s="23"/>
      <c r="M256" s="23"/>
    </row>
    <row r="257" spans="1:13" s="136" customFormat="1">
      <c r="A257" s="135"/>
      <c r="G257" s="23"/>
      <c r="H257" s="23"/>
      <c r="I257" s="23"/>
      <c r="J257" s="23"/>
      <c r="L257" s="23"/>
      <c r="M257" s="23"/>
    </row>
    <row r="258" spans="1:13" s="136" customFormat="1">
      <c r="A258" s="135"/>
      <c r="G258" s="23"/>
      <c r="H258" s="23"/>
      <c r="I258" s="23"/>
      <c r="J258" s="23"/>
      <c r="L258" s="23"/>
      <c r="M258" s="23"/>
    </row>
    <row r="259" spans="1:13" s="136" customFormat="1">
      <c r="A259" s="135"/>
      <c r="G259" s="23"/>
      <c r="H259" s="23"/>
      <c r="I259" s="23"/>
      <c r="J259" s="23"/>
      <c r="L259" s="23"/>
      <c r="M259" s="23"/>
    </row>
    <row r="260" spans="1:13" s="136" customFormat="1">
      <c r="A260" s="135"/>
      <c r="G260" s="23"/>
      <c r="H260" s="23"/>
      <c r="I260" s="23"/>
      <c r="J260" s="23"/>
      <c r="L260" s="23"/>
      <c r="M260" s="23"/>
    </row>
    <row r="261" spans="1:13" s="136" customFormat="1">
      <c r="A261" s="135"/>
      <c r="G261" s="23"/>
      <c r="H261" s="23"/>
      <c r="I261" s="23"/>
      <c r="J261" s="23"/>
      <c r="L261" s="23"/>
      <c r="M261" s="23"/>
    </row>
    <row r="262" spans="1:13" s="136" customFormat="1">
      <c r="A262" s="135"/>
      <c r="G262" s="23"/>
      <c r="H262" s="23"/>
      <c r="I262" s="23"/>
      <c r="J262" s="23"/>
      <c r="L262" s="23"/>
      <c r="M262" s="23"/>
    </row>
    <row r="263" spans="1:13" s="136" customFormat="1">
      <c r="A263" s="135"/>
      <c r="G263" s="23"/>
      <c r="H263" s="23"/>
      <c r="I263" s="23"/>
      <c r="J263" s="23"/>
      <c r="L263" s="23"/>
      <c r="M263" s="23"/>
    </row>
    <row r="264" spans="1:13" s="136" customFormat="1">
      <c r="A264" s="135"/>
      <c r="G264" s="23"/>
      <c r="H264" s="23"/>
      <c r="I264" s="23"/>
      <c r="J264" s="23"/>
      <c r="L264" s="23"/>
      <c r="M264" s="23"/>
    </row>
    <row r="265" spans="1:13" s="136" customFormat="1">
      <c r="A265" s="135"/>
      <c r="G265" s="23"/>
      <c r="H265" s="23"/>
      <c r="I265" s="23"/>
      <c r="J265" s="23"/>
      <c r="L265" s="23"/>
      <c r="M265" s="23"/>
    </row>
  </sheetData>
  <mergeCells count="20">
    <mergeCell ref="B109:F109"/>
    <mergeCell ref="B103:F103"/>
    <mergeCell ref="B104:F104"/>
    <mergeCell ref="B105:F105"/>
    <mergeCell ref="B106:F106"/>
    <mergeCell ref="B107:F107"/>
    <mergeCell ref="B108:F108"/>
    <mergeCell ref="C28:G28"/>
    <mergeCell ref="G34:I34"/>
    <mergeCell ref="C46:G46"/>
    <mergeCell ref="E75:G75"/>
    <mergeCell ref="B101:F101"/>
    <mergeCell ref="B102:F102"/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8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tabSelected="1" view="pageBreakPreview" topLeftCell="A97" zoomScaleSheetLayoutView="100" workbookViewId="0">
      <selection activeCell="M8" sqref="M8"/>
    </sheetView>
  </sheetViews>
  <sheetFormatPr defaultColWidth="10.42578125" defaultRowHeight="15.75"/>
  <cols>
    <col min="1" max="1" width="4" style="311" customWidth="1"/>
    <col min="2" max="2" width="4.5703125" style="311" customWidth="1"/>
    <col min="3" max="3" width="2.5703125" style="311" customWidth="1"/>
    <col min="4" max="5" width="4" style="311" customWidth="1"/>
    <col min="6" max="6" width="72" style="209" customWidth="1"/>
    <col min="7" max="8" width="14.7109375" style="310" customWidth="1"/>
    <col min="9" max="10" width="14.7109375" style="209" customWidth="1"/>
    <col min="11" max="11" width="13.42578125" style="209" bestFit="1" customWidth="1"/>
    <col min="12" max="16384" width="10.42578125" style="209"/>
  </cols>
  <sheetData>
    <row r="1" spans="1:11" s="200" customFormat="1" ht="27.6" customHeight="1">
      <c r="A1" s="197" t="s">
        <v>184</v>
      </c>
      <c r="B1" s="197"/>
      <c r="C1" s="197"/>
      <c r="D1" s="197"/>
      <c r="E1" s="197"/>
      <c r="F1" s="197"/>
      <c r="G1" s="197"/>
      <c r="H1" s="197"/>
      <c r="I1" s="198" t="s">
        <v>1</v>
      </c>
      <c r="J1" s="199"/>
    </row>
    <row r="2" spans="1:11" s="200" customFormat="1" thickBot="1">
      <c r="A2" s="197"/>
      <c r="B2" s="197"/>
      <c r="C2" s="197"/>
      <c r="D2" s="197"/>
      <c r="E2" s="197"/>
      <c r="F2" s="197"/>
      <c r="G2" s="197"/>
      <c r="H2" s="197"/>
      <c r="I2" s="201"/>
      <c r="J2" s="202"/>
    </row>
    <row r="3" spans="1:11" s="204" customFormat="1" ht="15" customHeight="1" thickBot="1">
      <c r="A3" s="203"/>
      <c r="B3" s="203"/>
      <c r="C3" s="203"/>
      <c r="D3" s="203"/>
      <c r="E3" s="203"/>
      <c r="F3" s="203"/>
      <c r="G3" s="203"/>
      <c r="H3" s="203"/>
    </row>
    <row r="4" spans="1:11" ht="28.35" customHeight="1">
      <c r="A4" s="205" t="s">
        <v>185</v>
      </c>
      <c r="B4" s="206"/>
      <c r="C4" s="206"/>
      <c r="D4" s="206"/>
      <c r="E4" s="206"/>
      <c r="F4" s="207"/>
      <c r="G4" s="208" t="s">
        <v>4</v>
      </c>
      <c r="H4" s="208" t="s">
        <v>5</v>
      </c>
      <c r="I4" s="21" t="s">
        <v>6</v>
      </c>
      <c r="J4" s="22"/>
    </row>
    <row r="5" spans="1:11" ht="32.25" customHeight="1">
      <c r="A5" s="210"/>
      <c r="B5" s="211"/>
      <c r="C5" s="211"/>
      <c r="D5" s="211"/>
      <c r="E5" s="211"/>
      <c r="F5" s="212"/>
      <c r="G5" s="213"/>
      <c r="H5" s="213"/>
      <c r="I5" s="214" t="s">
        <v>7</v>
      </c>
      <c r="J5" s="215" t="s">
        <v>8</v>
      </c>
    </row>
    <row r="6" spans="1:11" s="222" customFormat="1" ht="27.2" customHeight="1">
      <c r="A6" s="216" t="s">
        <v>9</v>
      </c>
      <c r="B6" s="217" t="s">
        <v>186</v>
      </c>
      <c r="C6" s="217"/>
      <c r="D6" s="217"/>
      <c r="E6" s="217"/>
      <c r="F6" s="218"/>
      <c r="G6" s="219"/>
      <c r="H6" s="219"/>
      <c r="I6" s="220"/>
      <c r="J6" s="221"/>
    </row>
    <row r="7" spans="1:11" s="222" customFormat="1" ht="27.2" customHeight="1">
      <c r="A7" s="223"/>
      <c r="B7" s="224" t="s">
        <v>15</v>
      </c>
      <c r="C7" s="225" t="s">
        <v>187</v>
      </c>
      <c r="D7" s="225"/>
      <c r="E7" s="225"/>
      <c r="F7" s="226"/>
      <c r="G7" s="227">
        <v>79639999.989999995</v>
      </c>
      <c r="H7" s="227">
        <v>63001228.25</v>
      </c>
      <c r="I7" s="227">
        <f>G7-H7</f>
        <v>16638771.739999995</v>
      </c>
      <c r="J7" s="228">
        <f t="shared" ref="J7:J33" si="0">IF(G7=0,"-    ",I7/G7)</f>
        <v>0.20892480841397845</v>
      </c>
      <c r="K7" s="229"/>
    </row>
    <row r="8" spans="1:11" s="236" customFormat="1" ht="27.2" customHeight="1">
      <c r="A8" s="230"/>
      <c r="B8" s="231"/>
      <c r="C8" s="232"/>
      <c r="D8" s="231" t="s">
        <v>19</v>
      </c>
      <c r="E8" s="232" t="s">
        <v>188</v>
      </c>
      <c r="F8" s="233"/>
      <c r="G8" s="234">
        <v>79302149.989999995</v>
      </c>
      <c r="H8" s="234">
        <v>62901228.25</v>
      </c>
      <c r="I8" s="234">
        <f t="shared" ref="I8:I33" si="1">G8-H8</f>
        <v>16400921.739999995</v>
      </c>
      <c r="J8" s="235">
        <f t="shared" si="0"/>
        <v>0.20681560010753999</v>
      </c>
      <c r="K8" s="229"/>
    </row>
    <row r="9" spans="1:11" s="236" customFormat="1" ht="27.2" customHeight="1">
      <c r="A9" s="230"/>
      <c r="B9" s="231"/>
      <c r="C9" s="232"/>
      <c r="D9" s="231" t="s">
        <v>21</v>
      </c>
      <c r="E9" s="232" t="s">
        <v>189</v>
      </c>
      <c r="F9" s="233"/>
      <c r="G9" s="234">
        <v>267500</v>
      </c>
      <c r="H9" s="234">
        <v>100000</v>
      </c>
      <c r="I9" s="234">
        <f t="shared" si="1"/>
        <v>167500</v>
      </c>
      <c r="J9" s="235">
        <f t="shared" si="0"/>
        <v>0.62616822429906538</v>
      </c>
      <c r="K9" s="229"/>
    </row>
    <row r="10" spans="1:11" s="243" customFormat="1" ht="26.25" customHeight="1">
      <c r="A10" s="237"/>
      <c r="B10" s="238"/>
      <c r="C10" s="239"/>
      <c r="D10" s="238"/>
      <c r="E10" s="240" t="s">
        <v>15</v>
      </c>
      <c r="F10" s="241" t="s">
        <v>190</v>
      </c>
      <c r="G10" s="242">
        <v>0</v>
      </c>
      <c r="H10" s="242">
        <v>100000</v>
      </c>
      <c r="I10" s="242">
        <f t="shared" si="1"/>
        <v>-100000</v>
      </c>
      <c r="J10" s="235" t="str">
        <f t="shared" si="0"/>
        <v xml:space="preserve">-    </v>
      </c>
      <c r="K10" s="229"/>
    </row>
    <row r="11" spans="1:11" s="243" customFormat="1" ht="26.25" customHeight="1">
      <c r="A11" s="237"/>
      <c r="B11" s="238"/>
      <c r="C11" s="239"/>
      <c r="D11" s="238"/>
      <c r="E11" s="240" t="s">
        <v>17</v>
      </c>
      <c r="F11" s="241" t="s">
        <v>191</v>
      </c>
      <c r="G11" s="244">
        <v>0</v>
      </c>
      <c r="H11" s="244">
        <v>0</v>
      </c>
      <c r="I11" s="244">
        <f t="shared" si="1"/>
        <v>0</v>
      </c>
      <c r="J11" s="228" t="str">
        <f t="shared" si="0"/>
        <v xml:space="preserve">-    </v>
      </c>
      <c r="K11" s="229"/>
    </row>
    <row r="12" spans="1:11" s="243" customFormat="1" ht="26.25" customHeight="1">
      <c r="A12" s="237"/>
      <c r="B12" s="238"/>
      <c r="C12" s="239"/>
      <c r="D12" s="238"/>
      <c r="E12" s="240" t="s">
        <v>25</v>
      </c>
      <c r="F12" s="241" t="s">
        <v>192</v>
      </c>
      <c r="G12" s="244">
        <v>0</v>
      </c>
      <c r="H12" s="244">
        <v>0</v>
      </c>
      <c r="I12" s="244">
        <f t="shared" si="1"/>
        <v>0</v>
      </c>
      <c r="J12" s="228" t="str">
        <f t="shared" si="0"/>
        <v xml:space="preserve">-    </v>
      </c>
      <c r="K12" s="229"/>
    </row>
    <row r="13" spans="1:11" s="243" customFormat="1" ht="26.25" customHeight="1">
      <c r="A13" s="237"/>
      <c r="B13" s="238"/>
      <c r="C13" s="239"/>
      <c r="D13" s="238"/>
      <c r="E13" s="240" t="s">
        <v>27</v>
      </c>
      <c r="F13" s="241" t="s">
        <v>193</v>
      </c>
      <c r="G13" s="244">
        <v>0</v>
      </c>
      <c r="H13" s="244">
        <v>0</v>
      </c>
      <c r="I13" s="244">
        <f t="shared" si="1"/>
        <v>0</v>
      </c>
      <c r="J13" s="228" t="str">
        <f t="shared" si="0"/>
        <v xml:space="preserve">-    </v>
      </c>
      <c r="K13" s="229"/>
    </row>
    <row r="14" spans="1:11" s="243" customFormat="1" ht="26.25" customHeight="1">
      <c r="A14" s="237"/>
      <c r="B14" s="238"/>
      <c r="C14" s="239"/>
      <c r="D14" s="238"/>
      <c r="E14" s="240" t="s">
        <v>29</v>
      </c>
      <c r="F14" s="241" t="s">
        <v>194</v>
      </c>
      <c r="G14" s="244">
        <v>0</v>
      </c>
      <c r="H14" s="244">
        <v>0</v>
      </c>
      <c r="I14" s="244">
        <f t="shared" si="1"/>
        <v>0</v>
      </c>
      <c r="J14" s="228" t="str">
        <f t="shared" si="0"/>
        <v xml:space="preserve">-    </v>
      </c>
      <c r="K14" s="229"/>
    </row>
    <row r="15" spans="1:11" s="243" customFormat="1" ht="26.25" customHeight="1">
      <c r="A15" s="237"/>
      <c r="B15" s="238"/>
      <c r="C15" s="239"/>
      <c r="D15" s="238"/>
      <c r="E15" s="240" t="s">
        <v>74</v>
      </c>
      <c r="F15" s="241" t="s">
        <v>195</v>
      </c>
      <c r="G15" s="245">
        <v>267500</v>
      </c>
      <c r="H15" s="245">
        <v>0</v>
      </c>
      <c r="I15" s="245">
        <f t="shared" si="1"/>
        <v>267500</v>
      </c>
      <c r="J15" s="228">
        <f t="shared" si="0"/>
        <v>1</v>
      </c>
      <c r="K15" s="229"/>
    </row>
    <row r="16" spans="1:11" s="236" customFormat="1" ht="27.2" customHeight="1">
      <c r="A16" s="230"/>
      <c r="B16" s="231"/>
      <c r="C16" s="232"/>
      <c r="D16" s="231" t="s">
        <v>23</v>
      </c>
      <c r="E16" s="232" t="s">
        <v>196</v>
      </c>
      <c r="F16" s="246"/>
      <c r="G16" s="234">
        <v>0</v>
      </c>
      <c r="H16" s="234">
        <v>0</v>
      </c>
      <c r="I16" s="234">
        <f t="shared" si="1"/>
        <v>0</v>
      </c>
      <c r="J16" s="228" t="str">
        <f t="shared" si="0"/>
        <v xml:space="preserve">-    </v>
      </c>
      <c r="K16" s="229"/>
    </row>
    <row r="17" spans="1:11" s="236" customFormat="1" ht="27.2" customHeight="1">
      <c r="A17" s="230"/>
      <c r="B17" s="231"/>
      <c r="C17" s="232"/>
      <c r="D17" s="232"/>
      <c r="E17" s="247" t="s">
        <v>15</v>
      </c>
      <c r="F17" s="248" t="s">
        <v>197</v>
      </c>
      <c r="G17" s="249">
        <v>0</v>
      </c>
      <c r="H17" s="234">
        <v>0</v>
      </c>
      <c r="I17" s="234">
        <f t="shared" si="1"/>
        <v>0</v>
      </c>
      <c r="J17" s="228" t="str">
        <f t="shared" si="0"/>
        <v xml:space="preserve">-    </v>
      </c>
      <c r="K17" s="229"/>
    </row>
    <row r="18" spans="1:11" s="236" customFormat="1" ht="27.2" customHeight="1">
      <c r="A18" s="230"/>
      <c r="B18" s="231"/>
      <c r="C18" s="232"/>
      <c r="D18" s="232"/>
      <c r="E18" s="247" t="s">
        <v>17</v>
      </c>
      <c r="F18" s="248" t="s">
        <v>198</v>
      </c>
      <c r="G18" s="234">
        <v>0</v>
      </c>
      <c r="H18" s="234">
        <v>0</v>
      </c>
      <c r="I18" s="234">
        <f t="shared" si="1"/>
        <v>0</v>
      </c>
      <c r="J18" s="228" t="str">
        <f t="shared" si="0"/>
        <v xml:space="preserve">-    </v>
      </c>
      <c r="K18" s="229"/>
    </row>
    <row r="19" spans="1:11" s="236" customFormat="1" ht="27.2" customHeight="1">
      <c r="A19" s="230"/>
      <c r="B19" s="231"/>
      <c r="C19" s="232"/>
      <c r="D19" s="232"/>
      <c r="E19" s="247" t="s">
        <v>25</v>
      </c>
      <c r="F19" s="248" t="s">
        <v>199</v>
      </c>
      <c r="G19" s="234">
        <v>0</v>
      </c>
      <c r="H19" s="234">
        <v>0</v>
      </c>
      <c r="I19" s="234">
        <f t="shared" si="1"/>
        <v>0</v>
      </c>
      <c r="J19" s="228" t="str">
        <f t="shared" si="0"/>
        <v xml:space="preserve">-    </v>
      </c>
      <c r="K19" s="229"/>
    </row>
    <row r="20" spans="1:11" s="236" customFormat="1" ht="27.2" customHeight="1">
      <c r="A20" s="230"/>
      <c r="B20" s="231"/>
      <c r="C20" s="232"/>
      <c r="D20" s="232"/>
      <c r="E20" s="247" t="s">
        <v>27</v>
      </c>
      <c r="F20" s="248" t="s">
        <v>200</v>
      </c>
      <c r="G20" s="234">
        <v>0</v>
      </c>
      <c r="H20" s="234">
        <v>0</v>
      </c>
      <c r="I20" s="234">
        <f t="shared" si="1"/>
        <v>0</v>
      </c>
      <c r="J20" s="228" t="str">
        <f t="shared" si="0"/>
        <v xml:space="preserve">-    </v>
      </c>
      <c r="K20" s="229"/>
    </row>
    <row r="21" spans="1:11" s="236" customFormat="1" ht="27.2" customHeight="1">
      <c r="A21" s="230"/>
      <c r="B21" s="231"/>
      <c r="C21" s="232"/>
      <c r="D21" s="231" t="s">
        <v>68</v>
      </c>
      <c r="E21" s="232" t="s">
        <v>201</v>
      </c>
      <c r="F21" s="233"/>
      <c r="G21" s="234">
        <v>70350</v>
      </c>
      <c r="H21" s="234">
        <v>0</v>
      </c>
      <c r="I21" s="234">
        <f t="shared" si="1"/>
        <v>70350</v>
      </c>
      <c r="J21" s="235">
        <f t="shared" si="0"/>
        <v>1</v>
      </c>
      <c r="K21" s="229"/>
    </row>
    <row r="22" spans="1:11" s="222" customFormat="1" ht="27.2" customHeight="1">
      <c r="A22" s="250"/>
      <c r="B22" s="224" t="s">
        <v>17</v>
      </c>
      <c r="C22" s="225" t="s">
        <v>202</v>
      </c>
      <c r="D22" s="225"/>
      <c r="E22" s="225"/>
      <c r="F22" s="226"/>
      <c r="G22" s="227">
        <v>-2006880.47</v>
      </c>
      <c r="H22" s="227">
        <v>-1000000</v>
      </c>
      <c r="I22" s="251">
        <f t="shared" si="1"/>
        <v>-1006880.47</v>
      </c>
      <c r="J22" s="228">
        <f t="shared" si="0"/>
        <v>0.50171422017973999</v>
      </c>
      <c r="K22" s="229"/>
    </row>
    <row r="23" spans="1:11" s="222" customFormat="1" ht="27.2" customHeight="1">
      <c r="A23" s="250"/>
      <c r="B23" s="224" t="s">
        <v>25</v>
      </c>
      <c r="C23" s="225" t="s">
        <v>203</v>
      </c>
      <c r="D23" s="225"/>
      <c r="E23" s="225"/>
      <c r="F23" s="226"/>
      <c r="G23" s="227">
        <v>747091.25</v>
      </c>
      <c r="H23" s="227">
        <v>0</v>
      </c>
      <c r="I23" s="251">
        <f t="shared" si="1"/>
        <v>747091.25</v>
      </c>
      <c r="J23" s="228">
        <f t="shared" si="0"/>
        <v>1</v>
      </c>
      <c r="K23" s="229"/>
    </row>
    <row r="24" spans="1:11" s="222" customFormat="1" ht="27.2" customHeight="1">
      <c r="A24" s="223"/>
      <c r="B24" s="224" t="s">
        <v>27</v>
      </c>
      <c r="C24" s="225" t="s">
        <v>204</v>
      </c>
      <c r="D24" s="225"/>
      <c r="E24" s="225"/>
      <c r="F24" s="226"/>
      <c r="G24" s="227">
        <v>138932561.99000001</v>
      </c>
      <c r="H24" s="227">
        <v>138497025.38</v>
      </c>
      <c r="I24" s="251">
        <f t="shared" si="1"/>
        <v>435536.61000001431</v>
      </c>
      <c r="J24" s="228">
        <f t="shared" si="0"/>
        <v>3.134877841174217E-3</v>
      </c>
      <c r="K24" s="229"/>
    </row>
    <row r="25" spans="1:11" s="236" customFormat="1" ht="27.2" customHeight="1">
      <c r="A25" s="230"/>
      <c r="B25" s="231"/>
      <c r="C25" s="232"/>
      <c r="D25" s="231" t="s">
        <v>19</v>
      </c>
      <c r="E25" s="232" t="s">
        <v>205</v>
      </c>
      <c r="F25" s="233"/>
      <c r="G25" s="234">
        <v>136091181.96000001</v>
      </c>
      <c r="H25" s="234">
        <v>134264515.03</v>
      </c>
      <c r="I25" s="252">
        <f t="shared" si="1"/>
        <v>1826666.9300000072</v>
      </c>
      <c r="J25" s="235">
        <f t="shared" si="0"/>
        <v>1.3422375378714119E-2</v>
      </c>
      <c r="K25" s="229"/>
    </row>
    <row r="26" spans="1:11" s="236" customFormat="1" ht="27.2" customHeight="1">
      <c r="A26" s="230"/>
      <c r="B26" s="231"/>
      <c r="C26" s="232"/>
      <c r="D26" s="231" t="s">
        <v>21</v>
      </c>
      <c r="E26" s="232" t="s">
        <v>206</v>
      </c>
      <c r="F26" s="233"/>
      <c r="G26" s="234">
        <v>1317533.32</v>
      </c>
      <c r="H26" s="234">
        <v>1622656.95</v>
      </c>
      <c r="I26" s="252">
        <f t="shared" si="1"/>
        <v>-305123.62999999989</v>
      </c>
      <c r="J26" s="235">
        <f t="shared" si="0"/>
        <v>-0.23158703113481779</v>
      </c>
      <c r="K26" s="229"/>
    </row>
    <row r="27" spans="1:11" s="236" customFormat="1" ht="27.2" customHeight="1">
      <c r="A27" s="230"/>
      <c r="B27" s="231"/>
      <c r="C27" s="232"/>
      <c r="D27" s="231" t="s">
        <v>23</v>
      </c>
      <c r="E27" s="232" t="s">
        <v>207</v>
      </c>
      <c r="F27" s="246"/>
      <c r="G27" s="253">
        <v>1523846.71</v>
      </c>
      <c r="H27" s="253">
        <v>2609853.4</v>
      </c>
      <c r="I27" s="252">
        <f t="shared" si="1"/>
        <v>-1086006.69</v>
      </c>
      <c r="J27" s="235">
        <f t="shared" si="0"/>
        <v>-0.71267449860491539</v>
      </c>
      <c r="K27" s="229"/>
    </row>
    <row r="28" spans="1:11" s="222" customFormat="1" ht="27.2" customHeight="1">
      <c r="A28" s="250"/>
      <c r="B28" s="224" t="s">
        <v>29</v>
      </c>
      <c r="C28" s="225" t="s">
        <v>208</v>
      </c>
      <c r="D28" s="225"/>
      <c r="E28" s="225"/>
      <c r="F28" s="226"/>
      <c r="G28" s="227">
        <v>896215.25</v>
      </c>
      <c r="H28" s="227">
        <v>499542.93000000005</v>
      </c>
      <c r="I28" s="251">
        <f t="shared" si="1"/>
        <v>396672.31999999995</v>
      </c>
      <c r="J28" s="228">
        <f t="shared" si="0"/>
        <v>0.44260831312566923</v>
      </c>
      <c r="K28" s="229"/>
    </row>
    <row r="29" spans="1:11" s="222" customFormat="1" ht="27.2" customHeight="1">
      <c r="A29" s="250"/>
      <c r="B29" s="224" t="s">
        <v>74</v>
      </c>
      <c r="C29" s="225" t="s">
        <v>209</v>
      </c>
      <c r="D29" s="225"/>
      <c r="E29" s="225"/>
      <c r="F29" s="226"/>
      <c r="G29" s="227">
        <v>1101022.57</v>
      </c>
      <c r="H29" s="227">
        <v>1473165.9</v>
      </c>
      <c r="I29" s="251">
        <f t="shared" si="1"/>
        <v>-372143.32999999984</v>
      </c>
      <c r="J29" s="228">
        <f t="shared" si="0"/>
        <v>-0.33799791224988224</v>
      </c>
      <c r="K29" s="229"/>
    </row>
    <row r="30" spans="1:11" s="222" customFormat="1" ht="27.2" customHeight="1">
      <c r="A30" s="250"/>
      <c r="B30" s="224" t="s">
        <v>76</v>
      </c>
      <c r="C30" s="225" t="s">
        <v>210</v>
      </c>
      <c r="D30" s="225"/>
      <c r="E30" s="225"/>
      <c r="F30" s="226"/>
      <c r="G30" s="227">
        <v>4586653.91</v>
      </c>
      <c r="H30" s="227">
        <v>3082860.4699999997</v>
      </c>
      <c r="I30" s="251">
        <f t="shared" si="1"/>
        <v>1503793.4400000004</v>
      </c>
      <c r="J30" s="228">
        <f t="shared" si="0"/>
        <v>0.32786285372902713</v>
      </c>
      <c r="K30" s="229"/>
    </row>
    <row r="31" spans="1:11" s="222" customFormat="1" ht="29.25" customHeight="1">
      <c r="A31" s="250"/>
      <c r="B31" s="224" t="s">
        <v>78</v>
      </c>
      <c r="C31" s="254" t="s">
        <v>211</v>
      </c>
      <c r="D31" s="255"/>
      <c r="E31" s="255"/>
      <c r="F31" s="256"/>
      <c r="G31" s="227">
        <v>0</v>
      </c>
      <c r="H31" s="227">
        <v>0</v>
      </c>
      <c r="I31" s="251">
        <f t="shared" si="1"/>
        <v>0</v>
      </c>
      <c r="J31" s="228" t="str">
        <f t="shared" si="0"/>
        <v xml:space="preserve">-    </v>
      </c>
      <c r="K31" s="229"/>
    </row>
    <row r="32" spans="1:11" s="222" customFormat="1" ht="27.2" customHeight="1">
      <c r="A32" s="250"/>
      <c r="B32" s="224" t="s">
        <v>80</v>
      </c>
      <c r="C32" s="225" t="s">
        <v>212</v>
      </c>
      <c r="D32" s="225"/>
      <c r="E32" s="225"/>
      <c r="F32" s="226"/>
      <c r="G32" s="257">
        <v>543018.68000000005</v>
      </c>
      <c r="H32" s="257">
        <v>485536.05999999994</v>
      </c>
      <c r="I32" s="251">
        <f t="shared" si="1"/>
        <v>57482.620000000112</v>
      </c>
      <c r="J32" s="228">
        <f t="shared" si="0"/>
        <v>0.10585753698196922</v>
      </c>
      <c r="K32" s="229"/>
    </row>
    <row r="33" spans="1:11" s="222" customFormat="1" ht="27.2" customHeight="1">
      <c r="A33" s="258"/>
      <c r="B33" s="259" t="s">
        <v>41</v>
      </c>
      <c r="C33" s="259"/>
      <c r="D33" s="259"/>
      <c r="E33" s="259"/>
      <c r="F33" s="260"/>
      <c r="G33" s="261">
        <v>224439683.16999999</v>
      </c>
      <c r="H33" s="261">
        <v>206039358.99000001</v>
      </c>
      <c r="I33" s="262">
        <f t="shared" si="1"/>
        <v>18400324.179999977</v>
      </c>
      <c r="J33" s="263">
        <f t="shared" si="0"/>
        <v>8.1983381548720174E-2</v>
      </c>
      <c r="K33" s="229"/>
    </row>
    <row r="34" spans="1:11" s="236" customFormat="1" ht="9.1999999999999993" customHeight="1">
      <c r="A34" s="264"/>
      <c r="B34" s="231"/>
      <c r="C34" s="232"/>
      <c r="D34" s="232"/>
      <c r="E34" s="232"/>
      <c r="F34" s="233"/>
      <c r="G34" s="234"/>
      <c r="H34" s="234"/>
      <c r="I34" s="252"/>
      <c r="J34" s="235"/>
    </row>
    <row r="35" spans="1:11" s="222" customFormat="1" ht="27.2" customHeight="1">
      <c r="A35" s="223" t="s">
        <v>42</v>
      </c>
      <c r="B35" s="265" t="s">
        <v>213</v>
      </c>
      <c r="C35" s="266"/>
      <c r="D35" s="266"/>
      <c r="E35" s="266"/>
      <c r="F35" s="267"/>
      <c r="G35" s="227">
        <v>0</v>
      </c>
      <c r="H35" s="227">
        <v>0</v>
      </c>
      <c r="I35" s="251"/>
      <c r="J35" s="228"/>
    </row>
    <row r="36" spans="1:11" s="222" customFormat="1" ht="27.2" customHeight="1">
      <c r="A36" s="250"/>
      <c r="B36" s="224" t="s">
        <v>15</v>
      </c>
      <c r="C36" s="225" t="s">
        <v>214</v>
      </c>
      <c r="D36" s="268"/>
      <c r="E36" s="225"/>
      <c r="F36" s="226"/>
      <c r="G36" s="227">
        <v>67782019.879999995</v>
      </c>
      <c r="H36" s="227">
        <v>63627008.829999998</v>
      </c>
      <c r="I36" s="251">
        <f t="shared" ref="I36:I83" si="2">G36-H36</f>
        <v>4155011.049999997</v>
      </c>
      <c r="J36" s="228">
        <f t="shared" ref="J36:J83" si="3">IF(G36=0,"-    ",I36/G36)</f>
        <v>6.129960507751097E-2</v>
      </c>
    </row>
    <row r="37" spans="1:11" s="236" customFormat="1" ht="27.2" customHeight="1">
      <c r="A37" s="230"/>
      <c r="B37" s="231"/>
      <c r="C37" s="232"/>
      <c r="D37" s="231" t="s">
        <v>19</v>
      </c>
      <c r="E37" s="232" t="s">
        <v>215</v>
      </c>
      <c r="F37" s="233"/>
      <c r="G37" s="234">
        <v>65814534.189999998</v>
      </c>
      <c r="H37" s="234">
        <v>61698885.030000001</v>
      </c>
      <c r="I37" s="252">
        <f t="shared" si="2"/>
        <v>4115649.1599999964</v>
      </c>
      <c r="J37" s="235">
        <f t="shared" si="3"/>
        <v>6.2534046782410216E-2</v>
      </c>
    </row>
    <row r="38" spans="1:11" s="236" customFormat="1" ht="27.2" customHeight="1">
      <c r="A38" s="230"/>
      <c r="B38" s="231"/>
      <c r="C38" s="232"/>
      <c r="D38" s="231" t="s">
        <v>21</v>
      </c>
      <c r="E38" s="232" t="s">
        <v>216</v>
      </c>
      <c r="F38" s="233"/>
      <c r="G38" s="234">
        <v>1967485.6899999997</v>
      </c>
      <c r="H38" s="234">
        <v>1928123.7999999998</v>
      </c>
      <c r="I38" s="252">
        <f t="shared" si="2"/>
        <v>39361.889999999898</v>
      </c>
      <c r="J38" s="235">
        <f t="shared" si="3"/>
        <v>2.0006188710831183E-2</v>
      </c>
    </row>
    <row r="39" spans="1:11" s="222" customFormat="1" ht="27.2" customHeight="1">
      <c r="A39" s="250"/>
      <c r="B39" s="224" t="s">
        <v>17</v>
      </c>
      <c r="C39" s="225" t="s">
        <v>217</v>
      </c>
      <c r="D39" s="268"/>
      <c r="E39" s="225"/>
      <c r="F39" s="226"/>
      <c r="G39" s="227">
        <v>4229834.68</v>
      </c>
      <c r="H39" s="227">
        <v>2566461.67</v>
      </c>
      <c r="I39" s="251">
        <f t="shared" si="2"/>
        <v>1663373.0099999998</v>
      </c>
      <c r="J39" s="228">
        <f t="shared" si="3"/>
        <v>0.39324775927176425</v>
      </c>
    </row>
    <row r="40" spans="1:11" s="236" customFormat="1" ht="27.2" customHeight="1">
      <c r="A40" s="264"/>
      <c r="B40" s="231"/>
      <c r="C40" s="232"/>
      <c r="D40" s="231" t="s">
        <v>19</v>
      </c>
      <c r="E40" s="232" t="s">
        <v>218</v>
      </c>
      <c r="F40" s="233"/>
      <c r="G40" s="234">
        <v>0</v>
      </c>
      <c r="H40" s="234">
        <v>0</v>
      </c>
      <c r="I40" s="251">
        <f t="shared" si="2"/>
        <v>0</v>
      </c>
      <c r="J40" s="228" t="str">
        <f t="shared" si="3"/>
        <v xml:space="preserve">-    </v>
      </c>
    </row>
    <row r="41" spans="1:11" s="236" customFormat="1" ht="27.2" customHeight="1">
      <c r="A41" s="264"/>
      <c r="B41" s="231"/>
      <c r="C41" s="232"/>
      <c r="D41" s="231" t="s">
        <v>21</v>
      </c>
      <c r="E41" s="232" t="s">
        <v>219</v>
      </c>
      <c r="F41" s="233"/>
      <c r="G41" s="234">
        <v>0</v>
      </c>
      <c r="H41" s="234">
        <v>0</v>
      </c>
      <c r="I41" s="251">
        <f t="shared" si="2"/>
        <v>0</v>
      </c>
      <c r="J41" s="228" t="str">
        <f t="shared" si="3"/>
        <v xml:space="preserve">-    </v>
      </c>
    </row>
    <row r="42" spans="1:11" s="236" customFormat="1" ht="27.2" customHeight="1">
      <c r="A42" s="264"/>
      <c r="B42" s="231"/>
      <c r="C42" s="269"/>
      <c r="D42" s="231" t="s">
        <v>23</v>
      </c>
      <c r="E42" s="232" t="s">
        <v>220</v>
      </c>
      <c r="F42" s="233"/>
      <c r="G42" s="234">
        <v>0</v>
      </c>
      <c r="H42" s="234">
        <v>0</v>
      </c>
      <c r="I42" s="251">
        <f t="shared" si="2"/>
        <v>0</v>
      </c>
      <c r="J42" s="228" t="str">
        <f t="shared" si="3"/>
        <v xml:space="preserve">-    </v>
      </c>
    </row>
    <row r="43" spans="1:11" s="236" customFormat="1" ht="27.2" customHeight="1">
      <c r="A43" s="264"/>
      <c r="B43" s="231"/>
      <c r="C43" s="269"/>
      <c r="D43" s="231" t="s">
        <v>68</v>
      </c>
      <c r="E43" s="232" t="s">
        <v>221</v>
      </c>
      <c r="F43" s="233"/>
      <c r="G43" s="234">
        <v>0</v>
      </c>
      <c r="H43" s="234">
        <v>0</v>
      </c>
      <c r="I43" s="251">
        <f t="shared" si="2"/>
        <v>0</v>
      </c>
      <c r="J43" s="228" t="str">
        <f t="shared" si="3"/>
        <v xml:space="preserve">-    </v>
      </c>
    </row>
    <row r="44" spans="1:11" s="236" customFormat="1" ht="27.2" customHeight="1">
      <c r="A44" s="264"/>
      <c r="B44" s="231"/>
      <c r="C44" s="269"/>
      <c r="D44" s="231" t="s">
        <v>70</v>
      </c>
      <c r="E44" s="232" t="s">
        <v>222</v>
      </c>
      <c r="F44" s="233"/>
      <c r="G44" s="234">
        <v>0</v>
      </c>
      <c r="H44" s="234">
        <v>0</v>
      </c>
      <c r="I44" s="251">
        <f t="shared" si="2"/>
        <v>0</v>
      </c>
      <c r="J44" s="228" t="str">
        <f t="shared" si="3"/>
        <v xml:space="preserve">-    </v>
      </c>
    </row>
    <row r="45" spans="1:11" s="236" customFormat="1" ht="27.2" customHeight="1">
      <c r="A45" s="264"/>
      <c r="B45" s="231"/>
      <c r="C45" s="269"/>
      <c r="D45" s="231" t="s">
        <v>72</v>
      </c>
      <c r="E45" s="232" t="s">
        <v>223</v>
      </c>
      <c r="F45" s="233"/>
      <c r="G45" s="234">
        <v>0</v>
      </c>
      <c r="H45" s="234">
        <v>0</v>
      </c>
      <c r="I45" s="251">
        <f t="shared" si="2"/>
        <v>0</v>
      </c>
      <c r="J45" s="228" t="str">
        <f t="shared" si="3"/>
        <v xml:space="preserve">-    </v>
      </c>
    </row>
    <row r="46" spans="1:11" s="236" customFormat="1" ht="27.2" customHeight="1">
      <c r="A46" s="264"/>
      <c r="B46" s="231"/>
      <c r="C46" s="269"/>
      <c r="D46" s="231" t="s">
        <v>224</v>
      </c>
      <c r="E46" s="232" t="s">
        <v>225</v>
      </c>
      <c r="F46" s="233"/>
      <c r="G46" s="234">
        <v>0</v>
      </c>
      <c r="H46" s="234">
        <v>0</v>
      </c>
      <c r="I46" s="251">
        <f t="shared" si="2"/>
        <v>0</v>
      </c>
      <c r="J46" s="228" t="str">
        <f t="shared" si="3"/>
        <v xml:space="preserve">-    </v>
      </c>
    </row>
    <row r="47" spans="1:11" s="236" customFormat="1" ht="27.2" customHeight="1">
      <c r="A47" s="264"/>
      <c r="B47" s="231"/>
      <c r="C47" s="269"/>
      <c r="D47" s="231" t="s">
        <v>226</v>
      </c>
      <c r="E47" s="232" t="s">
        <v>227</v>
      </c>
      <c r="F47" s="233"/>
      <c r="G47" s="234">
        <v>0</v>
      </c>
      <c r="H47" s="234">
        <v>0</v>
      </c>
      <c r="I47" s="251">
        <f t="shared" si="2"/>
        <v>0</v>
      </c>
      <c r="J47" s="228" t="str">
        <f t="shared" si="3"/>
        <v xml:space="preserve">-    </v>
      </c>
    </row>
    <row r="48" spans="1:11" s="236" customFormat="1" ht="27.2" customHeight="1">
      <c r="A48" s="264"/>
      <c r="B48" s="231"/>
      <c r="C48" s="269"/>
      <c r="D48" s="231" t="s">
        <v>228</v>
      </c>
      <c r="E48" s="232" t="s">
        <v>229</v>
      </c>
      <c r="F48" s="233"/>
      <c r="G48" s="234">
        <v>0</v>
      </c>
      <c r="H48" s="234">
        <v>0</v>
      </c>
      <c r="I48" s="251">
        <f t="shared" si="2"/>
        <v>0</v>
      </c>
      <c r="J48" s="228" t="str">
        <f t="shared" si="3"/>
        <v xml:space="preserve">-    </v>
      </c>
    </row>
    <row r="49" spans="1:10" s="236" customFormat="1" ht="27.2" customHeight="1">
      <c r="A49" s="264"/>
      <c r="B49" s="231"/>
      <c r="C49" s="269"/>
      <c r="D49" s="231" t="s">
        <v>230</v>
      </c>
      <c r="E49" s="232" t="s">
        <v>231</v>
      </c>
      <c r="F49" s="233"/>
      <c r="G49" s="234">
        <v>0</v>
      </c>
      <c r="H49" s="234">
        <v>0</v>
      </c>
      <c r="I49" s="251">
        <f t="shared" si="2"/>
        <v>0</v>
      </c>
      <c r="J49" s="228" t="str">
        <f t="shared" si="3"/>
        <v xml:space="preserve">-    </v>
      </c>
    </row>
    <row r="50" spans="1:10" s="236" customFormat="1" ht="27.2" customHeight="1">
      <c r="A50" s="264"/>
      <c r="B50" s="231"/>
      <c r="C50" s="269"/>
      <c r="D50" s="231" t="s">
        <v>232</v>
      </c>
      <c r="E50" s="232" t="s">
        <v>233</v>
      </c>
      <c r="F50" s="233"/>
      <c r="G50" s="234">
        <v>0</v>
      </c>
      <c r="H50" s="234">
        <v>0</v>
      </c>
      <c r="I50" s="251">
        <f t="shared" si="2"/>
        <v>0</v>
      </c>
      <c r="J50" s="228" t="str">
        <f t="shared" si="3"/>
        <v xml:space="preserve">-    </v>
      </c>
    </row>
    <row r="51" spans="1:10" s="236" customFormat="1" ht="27.2" customHeight="1">
      <c r="A51" s="264"/>
      <c r="B51" s="231"/>
      <c r="C51" s="269"/>
      <c r="D51" s="231" t="s">
        <v>234</v>
      </c>
      <c r="E51" s="232" t="s">
        <v>235</v>
      </c>
      <c r="F51" s="233"/>
      <c r="G51" s="234">
        <v>0</v>
      </c>
      <c r="H51" s="234">
        <v>0</v>
      </c>
      <c r="I51" s="251">
        <f t="shared" si="2"/>
        <v>0</v>
      </c>
      <c r="J51" s="228" t="str">
        <f t="shared" si="3"/>
        <v xml:space="preserve">-    </v>
      </c>
    </row>
    <row r="52" spans="1:10" s="236" customFormat="1" ht="27.2" customHeight="1">
      <c r="A52" s="264"/>
      <c r="B52" s="231"/>
      <c r="C52" s="269"/>
      <c r="D52" s="231" t="s">
        <v>236</v>
      </c>
      <c r="E52" s="232" t="s">
        <v>237</v>
      </c>
      <c r="F52" s="233"/>
      <c r="G52" s="234">
        <v>1053044.03</v>
      </c>
      <c r="H52" s="234">
        <v>786888.83</v>
      </c>
      <c r="I52" s="252">
        <f t="shared" si="2"/>
        <v>266155.20000000007</v>
      </c>
      <c r="J52" s="235">
        <f t="shared" si="3"/>
        <v>0.25274840597121095</v>
      </c>
    </row>
    <row r="53" spans="1:10" s="236" customFormat="1" ht="27.2" customHeight="1">
      <c r="A53" s="264"/>
      <c r="B53" s="231"/>
      <c r="C53" s="269"/>
      <c r="D53" s="231" t="s">
        <v>238</v>
      </c>
      <c r="E53" s="232" t="s">
        <v>239</v>
      </c>
      <c r="F53" s="233"/>
      <c r="G53" s="270">
        <v>374251</v>
      </c>
      <c r="H53" s="270">
        <v>538027.31999999995</v>
      </c>
      <c r="I53" s="252">
        <f t="shared" si="2"/>
        <v>-163776.31999999995</v>
      </c>
      <c r="J53" s="235">
        <f t="shared" si="3"/>
        <v>-0.43761090818728593</v>
      </c>
    </row>
    <row r="54" spans="1:10" s="236" customFormat="1" ht="27.2" customHeight="1">
      <c r="A54" s="264"/>
      <c r="B54" s="271"/>
      <c r="C54" s="272"/>
      <c r="D54" s="231" t="s">
        <v>240</v>
      </c>
      <c r="E54" s="272" t="s">
        <v>241</v>
      </c>
      <c r="F54" s="246"/>
      <c r="G54" s="234">
        <v>446845.2</v>
      </c>
      <c r="H54" s="234">
        <v>537546.67999999993</v>
      </c>
      <c r="I54" s="252">
        <f t="shared" si="2"/>
        <v>-90701.479999999923</v>
      </c>
      <c r="J54" s="235">
        <f t="shared" si="3"/>
        <v>-0.20298188276387422</v>
      </c>
    </row>
    <row r="55" spans="1:10" s="236" customFormat="1" ht="27.2" customHeight="1">
      <c r="A55" s="264"/>
      <c r="B55" s="271"/>
      <c r="C55" s="272"/>
      <c r="D55" s="231" t="s">
        <v>242</v>
      </c>
      <c r="E55" s="272" t="s">
        <v>243</v>
      </c>
      <c r="F55" s="246"/>
      <c r="G55" s="234">
        <v>2355694.4500000002</v>
      </c>
      <c r="H55" s="234">
        <v>703998.84000000008</v>
      </c>
      <c r="I55" s="252">
        <f t="shared" si="2"/>
        <v>1651695.61</v>
      </c>
      <c r="J55" s="235">
        <f t="shared" si="3"/>
        <v>0.70115018949083141</v>
      </c>
    </row>
    <row r="56" spans="1:10" s="236" customFormat="1" ht="27.2" customHeight="1">
      <c r="A56" s="264"/>
      <c r="B56" s="271"/>
      <c r="C56" s="272"/>
      <c r="D56" s="231" t="s">
        <v>244</v>
      </c>
      <c r="E56" s="272" t="s">
        <v>245</v>
      </c>
      <c r="F56" s="246"/>
      <c r="G56" s="234">
        <v>0</v>
      </c>
      <c r="H56" s="234">
        <v>0</v>
      </c>
      <c r="I56" s="251">
        <f t="shared" si="2"/>
        <v>0</v>
      </c>
      <c r="J56" s="228" t="str">
        <f t="shared" si="3"/>
        <v xml:space="preserve">-    </v>
      </c>
    </row>
    <row r="57" spans="1:10" s="236" customFormat="1" ht="27.2" customHeight="1">
      <c r="A57" s="264"/>
      <c r="B57" s="224" t="s">
        <v>25</v>
      </c>
      <c r="C57" s="225" t="s">
        <v>246</v>
      </c>
      <c r="D57" s="273"/>
      <c r="E57" s="274"/>
      <c r="F57" s="275"/>
      <c r="G57" s="227">
        <v>20910773.390000004</v>
      </c>
      <c r="H57" s="227">
        <v>18043954.209999997</v>
      </c>
      <c r="I57" s="251">
        <f t="shared" si="2"/>
        <v>2866819.1800000072</v>
      </c>
      <c r="J57" s="228">
        <f t="shared" si="3"/>
        <v>0.13709771162127288</v>
      </c>
    </row>
    <row r="58" spans="1:10" s="236" customFormat="1" ht="27.2" customHeight="1">
      <c r="A58" s="264"/>
      <c r="B58" s="224"/>
      <c r="C58" s="225"/>
      <c r="D58" s="231" t="s">
        <v>19</v>
      </c>
      <c r="E58" s="272" t="s">
        <v>247</v>
      </c>
      <c r="F58" s="275"/>
      <c r="G58" s="234">
        <v>20589686.220000003</v>
      </c>
      <c r="H58" s="234">
        <v>17700078.91</v>
      </c>
      <c r="I58" s="252">
        <f t="shared" si="2"/>
        <v>2889607.3100000024</v>
      </c>
      <c r="J58" s="235">
        <f t="shared" si="3"/>
        <v>0.14034246462644742</v>
      </c>
    </row>
    <row r="59" spans="1:10" s="236" customFormat="1" ht="27.2" customHeight="1">
      <c r="A59" s="264"/>
      <c r="B59" s="276"/>
      <c r="C59" s="231"/>
      <c r="D59" s="231" t="s">
        <v>21</v>
      </c>
      <c r="E59" s="272" t="s">
        <v>248</v>
      </c>
      <c r="F59" s="275"/>
      <c r="G59" s="234">
        <v>310905.62</v>
      </c>
      <c r="H59" s="234">
        <v>330344.90000000002</v>
      </c>
      <c r="I59" s="252">
        <f t="shared" si="2"/>
        <v>-19439.280000000028</v>
      </c>
      <c r="J59" s="235">
        <f t="shared" si="3"/>
        <v>-6.2524698009640445E-2</v>
      </c>
    </row>
    <row r="60" spans="1:10" s="236" customFormat="1" ht="27.2" customHeight="1">
      <c r="A60" s="264"/>
      <c r="B60" s="276"/>
      <c r="C60" s="231"/>
      <c r="D60" s="231" t="s">
        <v>23</v>
      </c>
      <c r="E60" s="272" t="s">
        <v>249</v>
      </c>
      <c r="F60" s="275"/>
      <c r="G60" s="234">
        <v>10181.549999999999</v>
      </c>
      <c r="H60" s="234">
        <v>13530.400000000001</v>
      </c>
      <c r="I60" s="252">
        <f t="shared" si="2"/>
        <v>-3348.8500000000022</v>
      </c>
      <c r="J60" s="235">
        <f t="shared" si="3"/>
        <v>-0.32891357406288851</v>
      </c>
    </row>
    <row r="61" spans="1:10" s="236" customFormat="1" ht="27.2" customHeight="1">
      <c r="A61" s="264"/>
      <c r="B61" s="224" t="s">
        <v>27</v>
      </c>
      <c r="C61" s="277" t="s">
        <v>250</v>
      </c>
      <c r="D61" s="231"/>
      <c r="E61" s="278"/>
      <c r="F61" s="279"/>
      <c r="G61" s="227">
        <v>8708376.3499999996</v>
      </c>
      <c r="H61" s="227">
        <v>8041229.1999999993</v>
      </c>
      <c r="I61" s="251">
        <f t="shared" si="2"/>
        <v>667147.15000000037</v>
      </c>
      <c r="J61" s="228">
        <f t="shared" si="3"/>
        <v>7.6609820612541665E-2</v>
      </c>
    </row>
    <row r="62" spans="1:10" s="222" customFormat="1" ht="27.2" customHeight="1">
      <c r="A62" s="264"/>
      <c r="B62" s="224" t="s">
        <v>29</v>
      </c>
      <c r="C62" s="277" t="s">
        <v>251</v>
      </c>
      <c r="D62" s="224"/>
      <c r="E62" s="274"/>
      <c r="F62" s="275"/>
      <c r="G62" s="227">
        <v>6192030.0300000003</v>
      </c>
      <c r="H62" s="227">
        <v>5521003.8300000001</v>
      </c>
      <c r="I62" s="251">
        <f t="shared" si="2"/>
        <v>671026.20000000019</v>
      </c>
      <c r="J62" s="228">
        <f t="shared" si="3"/>
        <v>0.10836933877079406</v>
      </c>
    </row>
    <row r="63" spans="1:10" s="222" customFormat="1" ht="27.2" customHeight="1">
      <c r="A63" s="264"/>
      <c r="B63" s="224" t="s">
        <v>74</v>
      </c>
      <c r="C63" s="277" t="s">
        <v>252</v>
      </c>
      <c r="D63" s="266"/>
      <c r="E63" s="277"/>
      <c r="F63" s="279"/>
      <c r="G63" s="227">
        <v>96284757.51000002</v>
      </c>
      <c r="H63" s="227">
        <v>94453196.960000008</v>
      </c>
      <c r="I63" s="251">
        <f t="shared" si="2"/>
        <v>1831560.5500000119</v>
      </c>
      <c r="J63" s="228">
        <f t="shared" si="3"/>
        <v>1.902233123253998E-2</v>
      </c>
    </row>
    <row r="64" spans="1:10" s="236" customFormat="1" ht="27.2" customHeight="1">
      <c r="A64" s="264"/>
      <c r="B64" s="231"/>
      <c r="C64" s="278"/>
      <c r="D64" s="231" t="s">
        <v>19</v>
      </c>
      <c r="E64" s="232" t="s">
        <v>253</v>
      </c>
      <c r="F64" s="280"/>
      <c r="G64" s="234">
        <v>43461548.730000012</v>
      </c>
      <c r="H64" s="234">
        <v>41558715.859999999</v>
      </c>
      <c r="I64" s="252">
        <f t="shared" si="2"/>
        <v>1902832.8700000122</v>
      </c>
      <c r="J64" s="235">
        <f t="shared" si="3"/>
        <v>4.3781984894766354E-2</v>
      </c>
    </row>
    <row r="65" spans="1:10" s="236" customFormat="1" ht="27.2" customHeight="1">
      <c r="A65" s="264"/>
      <c r="B65" s="231"/>
      <c r="C65" s="278"/>
      <c r="D65" s="231" t="s">
        <v>21</v>
      </c>
      <c r="E65" s="232" t="s">
        <v>254</v>
      </c>
      <c r="F65" s="280"/>
      <c r="G65" s="253">
        <v>3860105.67</v>
      </c>
      <c r="H65" s="253">
        <v>4218324.45</v>
      </c>
      <c r="I65" s="252">
        <f t="shared" si="2"/>
        <v>-358218.78000000026</v>
      </c>
      <c r="J65" s="235">
        <f t="shared" si="3"/>
        <v>-9.2800252279104128E-2</v>
      </c>
    </row>
    <row r="66" spans="1:10" s="236" customFormat="1" ht="27.2" customHeight="1">
      <c r="A66" s="264"/>
      <c r="B66" s="231"/>
      <c r="C66" s="278"/>
      <c r="D66" s="231" t="s">
        <v>23</v>
      </c>
      <c r="E66" s="232" t="s">
        <v>255</v>
      </c>
      <c r="F66" s="280"/>
      <c r="G66" s="234">
        <v>37476577.440000005</v>
      </c>
      <c r="H66" s="234">
        <v>37079080.770000003</v>
      </c>
      <c r="I66" s="252">
        <f t="shared" si="2"/>
        <v>397496.67000000179</v>
      </c>
      <c r="J66" s="235">
        <f t="shared" si="3"/>
        <v>1.06065360593932E-2</v>
      </c>
    </row>
    <row r="67" spans="1:10" s="236" customFormat="1" ht="27.2" customHeight="1">
      <c r="A67" s="264"/>
      <c r="B67" s="231"/>
      <c r="C67" s="278"/>
      <c r="D67" s="231" t="s">
        <v>68</v>
      </c>
      <c r="E67" s="232" t="s">
        <v>256</v>
      </c>
      <c r="F67" s="280"/>
      <c r="G67" s="234">
        <v>996993.59000000008</v>
      </c>
      <c r="H67" s="234">
        <v>998711.61</v>
      </c>
      <c r="I67" s="252">
        <f t="shared" si="2"/>
        <v>-1718.0199999999022</v>
      </c>
      <c r="J67" s="235">
        <f t="shared" si="3"/>
        <v>-1.7232006476590306E-3</v>
      </c>
    </row>
    <row r="68" spans="1:10" s="236" customFormat="1" ht="27.2" customHeight="1">
      <c r="A68" s="264"/>
      <c r="B68" s="231"/>
      <c r="C68" s="278"/>
      <c r="D68" s="231" t="s">
        <v>70</v>
      </c>
      <c r="E68" s="232" t="s">
        <v>257</v>
      </c>
      <c r="F68" s="280"/>
      <c r="G68" s="234">
        <v>10489532.080000002</v>
      </c>
      <c r="H68" s="234">
        <v>10598364.27</v>
      </c>
      <c r="I68" s="252">
        <f t="shared" si="2"/>
        <v>-108832.18999999762</v>
      </c>
      <c r="J68" s="235">
        <f t="shared" si="3"/>
        <v>-1.0375314091226611E-2</v>
      </c>
    </row>
    <row r="69" spans="1:10" s="236" customFormat="1" ht="27.2" customHeight="1">
      <c r="A69" s="264"/>
      <c r="B69" s="224" t="s">
        <v>76</v>
      </c>
      <c r="C69" s="277" t="s">
        <v>258</v>
      </c>
      <c r="D69" s="281"/>
      <c r="E69" s="274"/>
      <c r="F69" s="275"/>
      <c r="G69" s="227">
        <v>663011.83999999997</v>
      </c>
      <c r="H69" s="227">
        <v>606069.6</v>
      </c>
      <c r="I69" s="251">
        <f t="shared" si="2"/>
        <v>56942.239999999991</v>
      </c>
      <c r="J69" s="228">
        <f t="shared" si="3"/>
        <v>8.588419778446188E-2</v>
      </c>
    </row>
    <row r="70" spans="1:10" s="222" customFormat="1" ht="27.2" customHeight="1">
      <c r="A70" s="264"/>
      <c r="B70" s="224" t="s">
        <v>78</v>
      </c>
      <c r="C70" s="277" t="s">
        <v>259</v>
      </c>
      <c r="D70" s="266"/>
      <c r="E70" s="277"/>
      <c r="F70" s="279"/>
      <c r="G70" s="227">
        <v>4586653.91</v>
      </c>
      <c r="H70" s="227">
        <v>3082860.4699999997</v>
      </c>
      <c r="I70" s="251">
        <f t="shared" si="2"/>
        <v>1503793.4400000004</v>
      </c>
      <c r="J70" s="228">
        <f t="shared" si="3"/>
        <v>0.32786285372902713</v>
      </c>
    </row>
    <row r="71" spans="1:10" s="236" customFormat="1" ht="27.2" customHeight="1">
      <c r="A71" s="264"/>
      <c r="B71" s="231"/>
      <c r="C71" s="278"/>
      <c r="D71" s="231" t="s">
        <v>19</v>
      </c>
      <c r="E71" s="232" t="s">
        <v>260</v>
      </c>
      <c r="F71" s="280"/>
      <c r="G71" s="234">
        <v>8149.25</v>
      </c>
      <c r="H71" s="234">
        <v>0</v>
      </c>
      <c r="I71" s="252">
        <f t="shared" si="2"/>
        <v>8149.25</v>
      </c>
      <c r="J71" s="235">
        <f t="shared" si="3"/>
        <v>1</v>
      </c>
    </row>
    <row r="72" spans="1:10" s="222" customFormat="1" ht="27.2" customHeight="1">
      <c r="A72" s="250"/>
      <c r="B72" s="224"/>
      <c r="C72" s="277"/>
      <c r="D72" s="231" t="s">
        <v>21</v>
      </c>
      <c r="E72" s="232" t="s">
        <v>261</v>
      </c>
      <c r="F72" s="279"/>
      <c r="G72" s="234">
        <v>2467580.41</v>
      </c>
      <c r="H72" s="234">
        <v>1555887.49</v>
      </c>
      <c r="I72" s="252">
        <f t="shared" si="2"/>
        <v>911692.92000000016</v>
      </c>
      <c r="J72" s="235">
        <f t="shared" si="3"/>
        <v>0.36946837327177523</v>
      </c>
    </row>
    <row r="73" spans="1:10" s="222" customFormat="1" ht="27.2" customHeight="1">
      <c r="A73" s="250"/>
      <c r="B73" s="224"/>
      <c r="C73" s="277"/>
      <c r="D73" s="231" t="s">
        <v>23</v>
      </c>
      <c r="E73" s="232" t="s">
        <v>262</v>
      </c>
      <c r="F73" s="279"/>
      <c r="G73" s="234">
        <v>2110924.25</v>
      </c>
      <c r="H73" s="234">
        <v>1526972.98</v>
      </c>
      <c r="I73" s="252">
        <f t="shared" si="2"/>
        <v>583951.27</v>
      </c>
      <c r="J73" s="235">
        <f t="shared" si="3"/>
        <v>0.2766329819746019</v>
      </c>
    </row>
    <row r="74" spans="1:10" s="222" customFormat="1" ht="27.2" customHeight="1">
      <c r="A74" s="250"/>
      <c r="B74" s="224" t="s">
        <v>80</v>
      </c>
      <c r="C74" s="277" t="s">
        <v>263</v>
      </c>
      <c r="D74" s="266"/>
      <c r="E74" s="277"/>
      <c r="F74" s="279"/>
      <c r="G74" s="227">
        <v>0</v>
      </c>
      <c r="H74" s="227">
        <v>0</v>
      </c>
      <c r="I74" s="251">
        <f t="shared" si="2"/>
        <v>0</v>
      </c>
      <c r="J74" s="228" t="str">
        <f t="shared" si="3"/>
        <v xml:space="preserve">-    </v>
      </c>
    </row>
    <row r="75" spans="1:10" s="222" customFormat="1" ht="27.2" customHeight="1">
      <c r="A75" s="250"/>
      <c r="B75" s="224" t="s">
        <v>82</v>
      </c>
      <c r="C75" s="277" t="s">
        <v>264</v>
      </c>
      <c r="D75" s="266"/>
      <c r="E75" s="277"/>
      <c r="F75" s="279"/>
      <c r="G75" s="227">
        <v>-581603.80999999982</v>
      </c>
      <c r="H75" s="227">
        <v>0</v>
      </c>
      <c r="I75" s="251">
        <f t="shared" si="2"/>
        <v>-581603.80999999982</v>
      </c>
      <c r="J75" s="228">
        <f t="shared" si="3"/>
        <v>1</v>
      </c>
    </row>
    <row r="76" spans="1:10" s="236" customFormat="1" ht="27.2" customHeight="1">
      <c r="A76" s="282"/>
      <c r="B76" s="271"/>
      <c r="C76" s="278"/>
      <c r="D76" s="231" t="s">
        <v>19</v>
      </c>
      <c r="E76" s="278" t="s">
        <v>265</v>
      </c>
      <c r="F76" s="280"/>
      <c r="G76" s="234">
        <v>-565388.73999999976</v>
      </c>
      <c r="H76" s="234">
        <v>0</v>
      </c>
      <c r="I76" s="252">
        <f t="shared" si="2"/>
        <v>-565388.73999999976</v>
      </c>
      <c r="J76" s="235">
        <f t="shared" si="3"/>
        <v>1</v>
      </c>
    </row>
    <row r="77" spans="1:10" s="236" customFormat="1" ht="27.2" customHeight="1">
      <c r="A77" s="282"/>
      <c r="B77" s="271"/>
      <c r="C77" s="278"/>
      <c r="D77" s="231" t="s">
        <v>21</v>
      </c>
      <c r="E77" s="278" t="s">
        <v>266</v>
      </c>
      <c r="F77" s="280"/>
      <c r="G77" s="234">
        <v>-16215.070000000022</v>
      </c>
      <c r="H77" s="234">
        <v>0</v>
      </c>
      <c r="I77" s="252">
        <f t="shared" si="2"/>
        <v>-16215.070000000022</v>
      </c>
      <c r="J77" s="235">
        <f t="shared" si="3"/>
        <v>1</v>
      </c>
    </row>
    <row r="78" spans="1:10" s="222" customFormat="1" ht="27.2" customHeight="1">
      <c r="A78" s="282"/>
      <c r="B78" s="224" t="s">
        <v>84</v>
      </c>
      <c r="C78" s="277" t="s">
        <v>267</v>
      </c>
      <c r="D78" s="266"/>
      <c r="E78" s="277"/>
      <c r="F78" s="279"/>
      <c r="G78" s="227">
        <v>7577548.8100000005</v>
      </c>
      <c r="H78" s="227">
        <v>3464853.83</v>
      </c>
      <c r="I78" s="251">
        <f t="shared" si="2"/>
        <v>4112694.9800000004</v>
      </c>
      <c r="J78" s="228">
        <f t="shared" si="3"/>
        <v>0.54274740857789339</v>
      </c>
    </row>
    <row r="79" spans="1:10" s="236" customFormat="1" ht="27.2" customHeight="1">
      <c r="A79" s="282"/>
      <c r="B79" s="271"/>
      <c r="C79" s="278"/>
      <c r="D79" s="231" t="s">
        <v>19</v>
      </c>
      <c r="E79" s="278" t="s">
        <v>268</v>
      </c>
      <c r="F79" s="280"/>
      <c r="G79" s="234">
        <v>2768958.64</v>
      </c>
      <c r="H79" s="234">
        <v>166666.66</v>
      </c>
      <c r="I79" s="252">
        <f t="shared" si="2"/>
        <v>2602291.98</v>
      </c>
      <c r="J79" s="235">
        <f t="shared" si="3"/>
        <v>0.93980890230993119</v>
      </c>
    </row>
    <row r="80" spans="1:10" s="236" customFormat="1" ht="27.2" customHeight="1">
      <c r="A80" s="282"/>
      <c r="B80" s="271"/>
      <c r="C80" s="278"/>
      <c r="D80" s="231" t="s">
        <v>21</v>
      </c>
      <c r="E80" s="278" t="s">
        <v>269</v>
      </c>
      <c r="F80" s="280"/>
      <c r="G80" s="234">
        <v>0</v>
      </c>
      <c r="H80" s="234">
        <v>0</v>
      </c>
      <c r="I80" s="252">
        <f t="shared" si="2"/>
        <v>0</v>
      </c>
      <c r="J80" s="235" t="str">
        <f t="shared" si="3"/>
        <v xml:space="preserve">-    </v>
      </c>
    </row>
    <row r="81" spans="1:10" s="236" customFormat="1" ht="27.2" customHeight="1">
      <c r="A81" s="282"/>
      <c r="B81" s="271"/>
      <c r="C81" s="278"/>
      <c r="D81" s="231" t="s">
        <v>23</v>
      </c>
      <c r="E81" s="278" t="s">
        <v>270</v>
      </c>
      <c r="F81" s="280"/>
      <c r="G81" s="234">
        <v>1150156.25</v>
      </c>
      <c r="H81" s="234">
        <v>1719675.99</v>
      </c>
      <c r="I81" s="252">
        <f t="shared" si="2"/>
        <v>-569519.74</v>
      </c>
      <c r="J81" s="235">
        <f t="shared" si="3"/>
        <v>-0.49516727835891861</v>
      </c>
    </row>
    <row r="82" spans="1:10" s="236" customFormat="1" ht="27.2" customHeight="1">
      <c r="A82" s="282"/>
      <c r="B82" s="271"/>
      <c r="C82" s="278"/>
      <c r="D82" s="231" t="s">
        <v>68</v>
      </c>
      <c r="E82" s="278" t="s">
        <v>271</v>
      </c>
      <c r="F82" s="280"/>
      <c r="G82" s="234">
        <v>3658433.92</v>
      </c>
      <c r="H82" s="234">
        <v>1578511.18</v>
      </c>
      <c r="I82" s="252">
        <f t="shared" si="2"/>
        <v>2079922.74</v>
      </c>
      <c r="J82" s="235">
        <f t="shared" si="3"/>
        <v>0.5685281695616905</v>
      </c>
    </row>
    <row r="83" spans="1:10" s="222" customFormat="1" ht="27.2" customHeight="1">
      <c r="A83" s="258"/>
      <c r="B83" s="259" t="s">
        <v>49</v>
      </c>
      <c r="C83" s="259"/>
      <c r="D83" s="259"/>
      <c r="E83" s="259"/>
      <c r="F83" s="260"/>
      <c r="G83" s="261">
        <v>216353402.59000003</v>
      </c>
      <c r="H83" s="261">
        <v>199406638.59999999</v>
      </c>
      <c r="I83" s="262">
        <f t="shared" si="2"/>
        <v>16946763.990000039</v>
      </c>
      <c r="J83" s="263">
        <f t="shared" si="3"/>
        <v>7.8329084669469987E-2</v>
      </c>
    </row>
    <row r="84" spans="1:10" s="236" customFormat="1" ht="9.1999999999999993" customHeight="1" thickBot="1">
      <c r="A84" s="282"/>
      <c r="B84" s="231"/>
      <c r="C84" s="278"/>
      <c r="D84" s="272"/>
      <c r="E84" s="278"/>
      <c r="F84" s="280"/>
      <c r="G84" s="234"/>
      <c r="H84" s="234"/>
      <c r="I84" s="252"/>
      <c r="J84" s="235"/>
    </row>
    <row r="85" spans="1:10" s="222" customFormat="1" ht="27.2" customHeight="1" thickTop="1" thickBot="1">
      <c r="A85" s="283" t="s">
        <v>272</v>
      </c>
      <c r="B85" s="284"/>
      <c r="C85" s="284"/>
      <c r="D85" s="284"/>
      <c r="E85" s="284"/>
      <c r="F85" s="285"/>
      <c r="G85" s="286">
        <v>8086280.5799999535</v>
      </c>
      <c r="H85" s="286">
        <v>6632720.3900000155</v>
      </c>
      <c r="I85" s="287">
        <f t="shared" ref="I85" si="4">G85-H85</f>
        <v>1453560.189999938</v>
      </c>
      <c r="J85" s="288">
        <f t="shared" ref="J85" si="5">IF(G85=0,"-    ",I85/G85)</f>
        <v>0.17975633860579524</v>
      </c>
    </row>
    <row r="86" spans="1:10" s="222" customFormat="1" ht="9.1999999999999993" customHeight="1" thickTop="1">
      <c r="A86" s="289"/>
      <c r="B86" s="290"/>
      <c r="C86" s="290"/>
      <c r="D86" s="291"/>
      <c r="E86" s="292"/>
      <c r="F86" s="293"/>
      <c r="G86" s="294">
        <v>0</v>
      </c>
      <c r="H86" s="294">
        <v>0</v>
      </c>
      <c r="I86" s="295"/>
      <c r="J86" s="296"/>
    </row>
    <row r="87" spans="1:10" s="222" customFormat="1" ht="27.2" customHeight="1">
      <c r="A87" s="223" t="s">
        <v>50</v>
      </c>
      <c r="B87" s="265" t="s">
        <v>273</v>
      </c>
      <c r="C87" s="266"/>
      <c r="D87" s="265"/>
      <c r="E87" s="277"/>
      <c r="F87" s="279"/>
      <c r="G87" s="227">
        <v>0</v>
      </c>
      <c r="H87" s="227">
        <v>0</v>
      </c>
      <c r="I87" s="251"/>
      <c r="J87" s="228"/>
    </row>
    <row r="88" spans="1:10" s="222" customFormat="1" ht="27.2" customHeight="1">
      <c r="A88" s="250"/>
      <c r="B88" s="224" t="s">
        <v>15</v>
      </c>
      <c r="C88" s="277" t="s">
        <v>274</v>
      </c>
      <c r="D88" s="266"/>
      <c r="E88" s="277"/>
      <c r="F88" s="279"/>
      <c r="G88" s="227">
        <v>1149.5400000000002</v>
      </c>
      <c r="H88" s="227">
        <v>4942.72</v>
      </c>
      <c r="I88" s="251">
        <f t="shared" ref="I88:I90" si="6">G88-H88</f>
        <v>-3793.1800000000003</v>
      </c>
      <c r="J88" s="228">
        <f t="shared" ref="J88:J90" si="7">IF(G88=0,"-    ",I88/G88)</f>
        <v>-3.2997372862188352</v>
      </c>
    </row>
    <row r="89" spans="1:10" s="222" customFormat="1" ht="27.2" customHeight="1">
      <c r="A89" s="250"/>
      <c r="B89" s="224" t="s">
        <v>17</v>
      </c>
      <c r="C89" s="277" t="s">
        <v>275</v>
      </c>
      <c r="D89" s="266"/>
      <c r="E89" s="277"/>
      <c r="F89" s="279"/>
      <c r="G89" s="227">
        <v>110413.5</v>
      </c>
      <c r="H89" s="227">
        <v>157831.99</v>
      </c>
      <c r="I89" s="251">
        <f t="shared" si="6"/>
        <v>-47418.489999999991</v>
      </c>
      <c r="J89" s="228">
        <f t="shared" si="7"/>
        <v>-0.42946279214045374</v>
      </c>
    </row>
    <row r="90" spans="1:10" s="222" customFormat="1" ht="27.2" customHeight="1">
      <c r="A90" s="258"/>
      <c r="B90" s="259" t="s">
        <v>55</v>
      </c>
      <c r="C90" s="259"/>
      <c r="D90" s="259"/>
      <c r="E90" s="259"/>
      <c r="F90" s="260"/>
      <c r="G90" s="261">
        <v>-109263.96</v>
      </c>
      <c r="H90" s="261">
        <v>-152889.26999999999</v>
      </c>
      <c r="I90" s="262">
        <f t="shared" si="6"/>
        <v>43625.309999999983</v>
      </c>
      <c r="J90" s="263">
        <f t="shared" si="7"/>
        <v>-0.39926532042221408</v>
      </c>
    </row>
    <row r="91" spans="1:10" s="236" customFormat="1" ht="9.1999999999999993" customHeight="1">
      <c r="A91" s="264"/>
      <c r="B91" s="231"/>
      <c r="C91" s="278"/>
      <c r="D91" s="269"/>
      <c r="E91" s="278"/>
      <c r="F91" s="280"/>
      <c r="G91" s="234">
        <v>0</v>
      </c>
      <c r="H91" s="234">
        <v>0</v>
      </c>
      <c r="I91" s="252"/>
      <c r="J91" s="235"/>
    </row>
    <row r="92" spans="1:10" s="222" customFormat="1" ht="27.2" customHeight="1">
      <c r="A92" s="223" t="s">
        <v>56</v>
      </c>
      <c r="B92" s="265" t="s">
        <v>276</v>
      </c>
      <c r="C92" s="266"/>
      <c r="D92" s="225"/>
      <c r="E92" s="277"/>
      <c r="F92" s="279"/>
      <c r="G92" s="227">
        <v>0</v>
      </c>
      <c r="H92" s="227">
        <v>0</v>
      </c>
      <c r="I92" s="251"/>
      <c r="J92" s="228"/>
    </row>
    <row r="93" spans="1:10" s="222" customFormat="1" ht="27.2" customHeight="1">
      <c r="A93" s="250"/>
      <c r="B93" s="224" t="s">
        <v>15</v>
      </c>
      <c r="C93" s="265" t="s">
        <v>277</v>
      </c>
      <c r="D93" s="266"/>
      <c r="E93" s="225"/>
      <c r="F93" s="226"/>
      <c r="G93" s="227">
        <v>0</v>
      </c>
      <c r="H93" s="227">
        <v>0</v>
      </c>
      <c r="I93" s="251">
        <f t="shared" ref="I93:I94" si="8">G93-H93</f>
        <v>0</v>
      </c>
      <c r="J93" s="228" t="str">
        <f t="shared" ref="J93:J94" si="9">IF(G93=0,"-    ",I93/G93)</f>
        <v xml:space="preserve">-    </v>
      </c>
    </row>
    <row r="94" spans="1:10" s="222" customFormat="1" ht="27.2" customHeight="1">
      <c r="A94" s="250"/>
      <c r="B94" s="224" t="s">
        <v>17</v>
      </c>
      <c r="C94" s="265" t="s">
        <v>278</v>
      </c>
      <c r="D94" s="266"/>
      <c r="E94" s="225"/>
      <c r="F94" s="226"/>
      <c r="G94" s="227">
        <v>0</v>
      </c>
      <c r="H94" s="227">
        <v>0</v>
      </c>
      <c r="I94" s="251">
        <f t="shared" si="8"/>
        <v>0</v>
      </c>
      <c r="J94" s="228" t="str">
        <f t="shared" si="9"/>
        <v xml:space="preserve">-    </v>
      </c>
    </row>
    <row r="95" spans="1:10" s="222" customFormat="1" ht="27.2" customHeight="1">
      <c r="A95" s="258"/>
      <c r="B95" s="259" t="s">
        <v>88</v>
      </c>
      <c r="C95" s="259"/>
      <c r="D95" s="259"/>
      <c r="E95" s="259"/>
      <c r="F95" s="260"/>
      <c r="G95" s="261">
        <v>0</v>
      </c>
      <c r="H95" s="261">
        <v>0</v>
      </c>
      <c r="I95" s="262">
        <v>0</v>
      </c>
      <c r="J95" s="263" t="s">
        <v>53</v>
      </c>
    </row>
    <row r="96" spans="1:10" s="236" customFormat="1" ht="9.1999999999999993" customHeight="1">
      <c r="A96" s="264"/>
      <c r="B96" s="231"/>
      <c r="C96" s="272"/>
      <c r="D96" s="269"/>
      <c r="E96" s="232"/>
      <c r="F96" s="233"/>
      <c r="G96" s="234">
        <v>0</v>
      </c>
      <c r="H96" s="234">
        <v>0</v>
      </c>
      <c r="I96" s="252"/>
      <c r="J96" s="235"/>
    </row>
    <row r="97" spans="1:10" s="222" customFormat="1" ht="27.2" customHeight="1">
      <c r="A97" s="223" t="s">
        <v>89</v>
      </c>
      <c r="B97" s="265" t="s">
        <v>279</v>
      </c>
      <c r="C97" s="266"/>
      <c r="D97" s="225"/>
      <c r="E97" s="277"/>
      <c r="F97" s="279"/>
      <c r="G97" s="227">
        <v>0</v>
      </c>
      <c r="H97" s="227">
        <v>0</v>
      </c>
      <c r="I97" s="251"/>
      <c r="J97" s="228"/>
    </row>
    <row r="98" spans="1:10" s="222" customFormat="1" ht="27.2" customHeight="1">
      <c r="A98" s="250"/>
      <c r="B98" s="224" t="s">
        <v>15</v>
      </c>
      <c r="C98" s="265" t="s">
        <v>280</v>
      </c>
      <c r="D98" s="266"/>
      <c r="E98" s="225"/>
      <c r="F98" s="226"/>
      <c r="G98" s="227">
        <v>892270.99</v>
      </c>
      <c r="H98" s="227">
        <v>0</v>
      </c>
      <c r="I98" s="251">
        <f t="shared" ref="I98:I104" si="10">G98-H98</f>
        <v>892270.99</v>
      </c>
      <c r="J98" s="228">
        <f t="shared" ref="J98:J104" si="11">IF(G98=0,"-    ",I98/G98)</f>
        <v>1</v>
      </c>
    </row>
    <row r="99" spans="1:10" s="236" customFormat="1" ht="27.2" customHeight="1">
      <c r="A99" s="264"/>
      <c r="B99" s="271"/>
      <c r="C99" s="278"/>
      <c r="D99" s="231" t="s">
        <v>19</v>
      </c>
      <c r="E99" s="272" t="s">
        <v>281</v>
      </c>
      <c r="F99" s="280"/>
      <c r="G99" s="234">
        <v>0</v>
      </c>
      <c r="H99" s="234">
        <v>0</v>
      </c>
      <c r="I99" s="252">
        <f t="shared" si="10"/>
        <v>0</v>
      </c>
      <c r="J99" s="235" t="str">
        <f t="shared" si="11"/>
        <v xml:space="preserve">-    </v>
      </c>
    </row>
    <row r="100" spans="1:10" s="236" customFormat="1" ht="27.2" customHeight="1">
      <c r="A100" s="264"/>
      <c r="B100" s="271"/>
      <c r="C100" s="278"/>
      <c r="D100" s="231" t="s">
        <v>21</v>
      </c>
      <c r="E100" s="278" t="s">
        <v>282</v>
      </c>
      <c r="F100" s="280"/>
      <c r="G100" s="234">
        <v>892270.99</v>
      </c>
      <c r="H100" s="234">
        <v>0</v>
      </c>
      <c r="I100" s="252">
        <f t="shared" si="10"/>
        <v>892270.99</v>
      </c>
      <c r="J100" s="235">
        <f t="shared" si="11"/>
        <v>1</v>
      </c>
    </row>
    <row r="101" spans="1:10" s="222" customFormat="1" ht="27.2" customHeight="1">
      <c r="A101" s="250"/>
      <c r="B101" s="224" t="s">
        <v>17</v>
      </c>
      <c r="C101" s="265" t="s">
        <v>283</v>
      </c>
      <c r="D101" s="266"/>
      <c r="E101" s="225"/>
      <c r="F101" s="226"/>
      <c r="G101" s="227">
        <v>1043258.6799999999</v>
      </c>
      <c r="H101" s="227">
        <v>0</v>
      </c>
      <c r="I101" s="251">
        <f t="shared" si="10"/>
        <v>1043258.6799999999</v>
      </c>
      <c r="J101" s="228">
        <f t="shared" si="11"/>
        <v>1</v>
      </c>
    </row>
    <row r="102" spans="1:10" s="236" customFormat="1" ht="27.2" customHeight="1">
      <c r="A102" s="264"/>
      <c r="B102" s="271"/>
      <c r="C102" s="278"/>
      <c r="D102" s="231" t="s">
        <v>19</v>
      </c>
      <c r="E102" s="272" t="s">
        <v>284</v>
      </c>
      <c r="F102" s="280"/>
      <c r="G102" s="234">
        <v>0</v>
      </c>
      <c r="H102" s="234">
        <v>0</v>
      </c>
      <c r="I102" s="252">
        <f t="shared" si="10"/>
        <v>0</v>
      </c>
      <c r="J102" s="235" t="str">
        <f t="shared" si="11"/>
        <v xml:space="preserve">-    </v>
      </c>
    </row>
    <row r="103" spans="1:10" s="236" customFormat="1" ht="27.2" customHeight="1">
      <c r="A103" s="264"/>
      <c r="B103" s="271"/>
      <c r="C103" s="278"/>
      <c r="D103" s="231" t="s">
        <v>21</v>
      </c>
      <c r="E103" s="278" t="s">
        <v>285</v>
      </c>
      <c r="F103" s="280"/>
      <c r="G103" s="234">
        <v>1043258.6799999999</v>
      </c>
      <c r="H103" s="234">
        <v>0</v>
      </c>
      <c r="I103" s="252">
        <f t="shared" si="10"/>
        <v>1043258.6799999999</v>
      </c>
      <c r="J103" s="235">
        <f t="shared" si="11"/>
        <v>1</v>
      </c>
    </row>
    <row r="104" spans="1:10" s="222" customFormat="1" ht="27.2" customHeight="1">
      <c r="A104" s="258"/>
      <c r="B104" s="259" t="s">
        <v>93</v>
      </c>
      <c r="C104" s="259"/>
      <c r="D104" s="259"/>
      <c r="E104" s="259"/>
      <c r="F104" s="260"/>
      <c r="G104" s="261">
        <v>-150987.68999999994</v>
      </c>
      <c r="H104" s="261">
        <v>0</v>
      </c>
      <c r="I104" s="262">
        <f t="shared" si="10"/>
        <v>-150987.68999999994</v>
      </c>
      <c r="J104" s="263">
        <f t="shared" si="11"/>
        <v>1</v>
      </c>
    </row>
    <row r="105" spans="1:10" s="236" customFormat="1" ht="9.1999999999999993" customHeight="1" thickBot="1">
      <c r="A105" s="282"/>
      <c r="B105" s="231"/>
      <c r="C105" s="278"/>
      <c r="D105" s="272"/>
      <c r="E105" s="278"/>
      <c r="F105" s="280"/>
      <c r="G105" s="234"/>
      <c r="H105" s="234"/>
      <c r="I105" s="252"/>
      <c r="J105" s="235"/>
    </row>
    <row r="106" spans="1:10" s="222" customFormat="1" ht="27.2" customHeight="1" thickTop="1" thickBot="1">
      <c r="A106" s="283" t="s">
        <v>286</v>
      </c>
      <c r="B106" s="284"/>
      <c r="C106" s="284"/>
      <c r="D106" s="284"/>
      <c r="E106" s="284"/>
      <c r="F106" s="285"/>
      <c r="G106" s="286">
        <v>7826028.9299999531</v>
      </c>
      <c r="H106" s="286">
        <v>6479831.1200000159</v>
      </c>
      <c r="I106" s="287">
        <f t="shared" ref="I106" si="12">G106-H106</f>
        <v>1346197.8099999372</v>
      </c>
      <c r="J106" s="288">
        <f t="shared" ref="J106" si="13">IF(G106=0,"-    ",I106/G106)</f>
        <v>0.17201544001958413</v>
      </c>
    </row>
    <row r="107" spans="1:10" s="222" customFormat="1" ht="9.1999999999999993" customHeight="1" thickTop="1">
      <c r="A107" s="289"/>
      <c r="B107" s="290"/>
      <c r="C107" s="290"/>
      <c r="D107" s="291"/>
      <c r="E107" s="292"/>
      <c r="F107" s="293"/>
      <c r="G107" s="294">
        <v>0</v>
      </c>
      <c r="H107" s="294">
        <v>0</v>
      </c>
      <c r="I107" s="295"/>
      <c r="J107" s="296"/>
    </row>
    <row r="108" spans="1:10" s="222" customFormat="1" ht="27.2" customHeight="1">
      <c r="A108" s="223" t="s">
        <v>287</v>
      </c>
      <c r="B108" s="265" t="s">
        <v>288</v>
      </c>
      <c r="C108" s="266"/>
      <c r="D108" s="265"/>
      <c r="E108" s="277"/>
      <c r="F108" s="279"/>
      <c r="G108" s="227">
        <v>0</v>
      </c>
      <c r="H108" s="227">
        <v>0</v>
      </c>
      <c r="I108" s="251"/>
      <c r="J108" s="228"/>
    </row>
    <row r="109" spans="1:10" s="222" customFormat="1" ht="27.2" customHeight="1">
      <c r="A109" s="250"/>
      <c r="B109" s="224" t="s">
        <v>15</v>
      </c>
      <c r="C109" s="277" t="s">
        <v>289</v>
      </c>
      <c r="D109" s="266"/>
      <c r="E109" s="277"/>
      <c r="F109" s="279"/>
      <c r="G109" s="227">
        <v>6415099.0099999998</v>
      </c>
      <c r="H109" s="227">
        <v>6450072.1199999992</v>
      </c>
      <c r="I109" s="251">
        <f t="shared" ref="I109:I114" si="14">G109-H109</f>
        <v>-34973.109999999404</v>
      </c>
      <c r="J109" s="228">
        <f t="shared" ref="J109:J114" si="15">IF(G109=0,"-    ",I109/G109)</f>
        <v>-5.4516867074822289E-3</v>
      </c>
    </row>
    <row r="110" spans="1:10" s="236" customFormat="1" ht="27.2" customHeight="1">
      <c r="A110" s="282"/>
      <c r="B110" s="271"/>
      <c r="C110" s="278"/>
      <c r="D110" s="231" t="s">
        <v>19</v>
      </c>
      <c r="E110" s="278" t="s">
        <v>290</v>
      </c>
      <c r="F110" s="280"/>
      <c r="G110" s="234">
        <v>6260903.9500000002</v>
      </c>
      <c r="H110" s="234">
        <v>6304849.0999999996</v>
      </c>
      <c r="I110" s="252">
        <f t="shared" si="14"/>
        <v>-43945.149999999441</v>
      </c>
      <c r="J110" s="235">
        <f t="shared" si="15"/>
        <v>-7.018978465561581E-3</v>
      </c>
    </row>
    <row r="111" spans="1:10" s="236" customFormat="1" ht="27.2" customHeight="1">
      <c r="A111" s="282"/>
      <c r="B111" s="271"/>
      <c r="C111" s="278"/>
      <c r="D111" s="231" t="s">
        <v>21</v>
      </c>
      <c r="E111" s="278" t="s">
        <v>291</v>
      </c>
      <c r="F111" s="280"/>
      <c r="G111" s="234">
        <v>50959.25</v>
      </c>
      <c r="H111" s="234">
        <v>59418.81</v>
      </c>
      <c r="I111" s="252">
        <f t="shared" si="14"/>
        <v>-8459.5599999999977</v>
      </c>
      <c r="J111" s="235">
        <f t="shared" si="15"/>
        <v>-0.1660063678331215</v>
      </c>
    </row>
    <row r="112" spans="1:10" s="236" customFormat="1" ht="27.2" customHeight="1">
      <c r="A112" s="282"/>
      <c r="B112" s="271"/>
      <c r="C112" s="278"/>
      <c r="D112" s="231" t="s">
        <v>23</v>
      </c>
      <c r="E112" s="278" t="s">
        <v>292</v>
      </c>
      <c r="F112" s="280"/>
      <c r="G112" s="234">
        <v>103235.81</v>
      </c>
      <c r="H112" s="234">
        <v>85804.21</v>
      </c>
      <c r="I112" s="252">
        <f t="shared" si="14"/>
        <v>17431.599999999991</v>
      </c>
      <c r="J112" s="235">
        <f t="shared" si="15"/>
        <v>0.16885226163285774</v>
      </c>
    </row>
    <row r="113" spans="1:10" s="236" customFormat="1" ht="27.2" customHeight="1">
      <c r="A113" s="282"/>
      <c r="B113" s="271"/>
      <c r="C113" s="278"/>
      <c r="D113" s="231" t="s">
        <v>68</v>
      </c>
      <c r="E113" s="278" t="s">
        <v>293</v>
      </c>
      <c r="F113" s="280"/>
      <c r="G113" s="234">
        <v>0</v>
      </c>
      <c r="H113" s="234">
        <v>0</v>
      </c>
      <c r="I113" s="252">
        <f t="shared" si="14"/>
        <v>0</v>
      </c>
      <c r="J113" s="235" t="str">
        <f t="shared" si="15"/>
        <v xml:space="preserve">-    </v>
      </c>
    </row>
    <row r="114" spans="1:10" s="222" customFormat="1" ht="27.2" customHeight="1">
      <c r="A114" s="250"/>
      <c r="B114" s="224" t="s">
        <v>17</v>
      </c>
      <c r="C114" s="277" t="s">
        <v>294</v>
      </c>
      <c r="D114" s="266"/>
      <c r="E114" s="277"/>
      <c r="F114" s="279"/>
      <c r="G114" s="227">
        <v>67461.75</v>
      </c>
      <c r="H114" s="227">
        <v>29759</v>
      </c>
      <c r="I114" s="251">
        <f t="shared" si="14"/>
        <v>37702.75</v>
      </c>
      <c r="J114" s="228">
        <f t="shared" si="15"/>
        <v>0.55887595563411863</v>
      </c>
    </row>
    <row r="115" spans="1:10" s="222" customFormat="1" ht="27.2" customHeight="1">
      <c r="A115" s="250"/>
      <c r="B115" s="224" t="s">
        <v>25</v>
      </c>
      <c r="C115" s="277" t="s">
        <v>295</v>
      </c>
      <c r="D115" s="266"/>
      <c r="E115" s="277"/>
      <c r="F115" s="279"/>
      <c r="G115" s="227">
        <v>0</v>
      </c>
      <c r="H115" s="227">
        <v>0</v>
      </c>
      <c r="I115" s="251"/>
      <c r="J115" s="228"/>
    </row>
    <row r="116" spans="1:10" s="222" customFormat="1" ht="27.2" customHeight="1">
      <c r="A116" s="258"/>
      <c r="B116" s="259" t="s">
        <v>296</v>
      </c>
      <c r="C116" s="259"/>
      <c r="D116" s="259"/>
      <c r="E116" s="259"/>
      <c r="F116" s="260"/>
      <c r="G116" s="261">
        <v>6482560.7599999998</v>
      </c>
      <c r="H116" s="261">
        <v>6479831.1199999992</v>
      </c>
      <c r="I116" s="262">
        <f t="shared" ref="I116:I118" si="16">G116-H116</f>
        <v>2729.640000000596</v>
      </c>
      <c r="J116" s="263">
        <f t="shared" ref="J116:J118" si="17">IF(G116=0,"-    ",I116/G116)</f>
        <v>4.2107434099863277E-4</v>
      </c>
    </row>
    <row r="117" spans="1:10" s="236" customFormat="1" ht="9.1999999999999993" customHeight="1">
      <c r="A117" s="282"/>
      <c r="B117" s="231"/>
      <c r="C117" s="278"/>
      <c r="D117" s="272"/>
      <c r="E117" s="278"/>
      <c r="F117" s="280"/>
      <c r="G117" s="234"/>
      <c r="H117" s="234"/>
      <c r="I117" s="252"/>
      <c r="J117" s="235"/>
    </row>
    <row r="118" spans="1:10" s="222" customFormat="1" ht="27.2" customHeight="1">
      <c r="A118" s="223" t="s">
        <v>297</v>
      </c>
      <c r="B118" s="265"/>
      <c r="C118" s="266"/>
      <c r="D118" s="265"/>
      <c r="E118" s="277"/>
      <c r="F118" s="279"/>
      <c r="G118" s="227">
        <v>1343468.1699999534</v>
      </c>
      <c r="H118" s="227">
        <v>1.6763806343078613E-8</v>
      </c>
      <c r="I118" s="251">
        <f t="shared" si="16"/>
        <v>1343468.1699999366</v>
      </c>
      <c r="J118" s="228">
        <f t="shared" si="17"/>
        <v>0.99999999999998757</v>
      </c>
    </row>
    <row r="119" spans="1:10" s="236" customFormat="1" ht="9.1999999999999993" customHeight="1" thickBot="1">
      <c r="A119" s="297"/>
      <c r="B119" s="298"/>
      <c r="C119" s="299"/>
      <c r="D119" s="299"/>
      <c r="E119" s="300"/>
      <c r="F119" s="301"/>
      <c r="G119" s="302"/>
      <c r="H119" s="302"/>
      <c r="I119" s="303"/>
      <c r="J119" s="304"/>
    </row>
    <row r="120" spans="1:10" s="236" customFormat="1">
      <c r="A120" s="266"/>
      <c r="B120" s="266"/>
      <c r="C120" s="269"/>
      <c r="D120" s="269"/>
      <c r="E120" s="278"/>
      <c r="F120" s="278"/>
      <c r="G120" s="305"/>
      <c r="H120" s="305"/>
      <c r="I120" s="306"/>
      <c r="J120" s="307"/>
    </row>
    <row r="121" spans="1:10">
      <c r="A121" s="266"/>
      <c r="B121" s="266"/>
      <c r="C121" s="269"/>
      <c r="D121" s="269"/>
      <c r="E121" s="269"/>
      <c r="F121" s="308"/>
      <c r="G121" s="309"/>
      <c r="H121" s="309"/>
    </row>
    <row r="122" spans="1:10">
      <c r="A122" s="266"/>
      <c r="B122" s="266"/>
      <c r="C122" s="269"/>
      <c r="D122" s="269"/>
      <c r="E122" s="269"/>
      <c r="F122" s="308"/>
      <c r="G122" s="309"/>
      <c r="H122" s="309"/>
    </row>
    <row r="123" spans="1:10">
      <c r="A123" s="266"/>
      <c r="B123" s="266"/>
      <c r="C123" s="269"/>
      <c r="D123" s="269"/>
      <c r="E123" s="269"/>
      <c r="F123" s="308"/>
      <c r="G123" s="309"/>
      <c r="H123" s="309"/>
    </row>
    <row r="124" spans="1:10">
      <c r="A124" s="266"/>
      <c r="B124" s="266"/>
      <c r="C124" s="269"/>
      <c r="D124" s="269"/>
      <c r="E124" s="269"/>
      <c r="F124" s="308"/>
      <c r="G124" s="309"/>
      <c r="H124" s="309"/>
    </row>
    <row r="125" spans="1:10">
      <c r="A125" s="266"/>
      <c r="B125" s="266"/>
      <c r="C125" s="269"/>
      <c r="D125" s="269"/>
      <c r="E125" s="269"/>
      <c r="F125" s="308"/>
      <c r="G125" s="309"/>
      <c r="H125" s="309"/>
    </row>
    <row r="126" spans="1:10">
      <c r="A126" s="266"/>
      <c r="B126" s="266"/>
      <c r="C126" s="269"/>
      <c r="D126" s="269"/>
      <c r="E126" s="269"/>
      <c r="F126" s="308"/>
      <c r="G126" s="309"/>
      <c r="H126" s="309"/>
    </row>
    <row r="127" spans="1:10">
      <c r="A127" s="266"/>
      <c r="B127" s="266"/>
      <c r="C127" s="269"/>
      <c r="D127" s="269"/>
      <c r="E127" s="269"/>
      <c r="F127" s="308"/>
      <c r="G127" s="309"/>
      <c r="H127" s="309"/>
    </row>
    <row r="128" spans="1:10">
      <c r="A128" s="266"/>
      <c r="B128" s="266"/>
      <c r="C128" s="269"/>
      <c r="D128" s="269"/>
      <c r="E128" s="269"/>
      <c r="F128" s="308"/>
      <c r="G128" s="309"/>
      <c r="H128" s="309"/>
    </row>
    <row r="129" spans="1:10">
      <c r="A129" s="266"/>
      <c r="B129" s="266"/>
      <c r="C129" s="269"/>
      <c r="D129" s="269"/>
      <c r="E129" s="269"/>
      <c r="F129" s="308"/>
    </row>
    <row r="130" spans="1:10">
      <c r="A130" s="266"/>
      <c r="B130" s="266"/>
      <c r="C130" s="269"/>
      <c r="D130" s="269"/>
      <c r="E130" s="269"/>
      <c r="F130" s="308"/>
    </row>
    <row r="131" spans="1:10">
      <c r="A131" s="266"/>
      <c r="B131" s="266"/>
      <c r="C131" s="269"/>
      <c r="D131" s="269"/>
      <c r="E131" s="269"/>
      <c r="F131" s="308"/>
    </row>
    <row r="132" spans="1:10">
      <c r="A132" s="266"/>
      <c r="B132" s="266"/>
      <c r="C132" s="269"/>
      <c r="D132" s="269"/>
      <c r="E132" s="269"/>
      <c r="F132" s="308"/>
    </row>
    <row r="133" spans="1:10">
      <c r="A133" s="266"/>
      <c r="B133" s="266"/>
      <c r="C133" s="269"/>
      <c r="D133" s="269"/>
      <c r="E133" s="269"/>
      <c r="F133" s="308"/>
    </row>
    <row r="134" spans="1:10">
      <c r="A134" s="266"/>
      <c r="B134" s="266"/>
      <c r="C134" s="269"/>
      <c r="D134" s="269"/>
      <c r="E134" s="269"/>
      <c r="F134" s="308"/>
    </row>
    <row r="135" spans="1:10">
      <c r="A135" s="266"/>
      <c r="B135" s="266"/>
      <c r="C135" s="269"/>
      <c r="D135" s="269"/>
      <c r="E135" s="269"/>
      <c r="F135" s="308"/>
    </row>
    <row r="136" spans="1:10">
      <c r="A136" s="266"/>
      <c r="B136" s="266"/>
      <c r="C136" s="269"/>
      <c r="D136" s="269"/>
      <c r="E136" s="269"/>
      <c r="F136" s="308"/>
    </row>
    <row r="137" spans="1:10" s="311" customFormat="1">
      <c r="A137" s="266"/>
      <c r="B137" s="266"/>
      <c r="C137" s="269"/>
      <c r="D137" s="269"/>
      <c r="E137" s="269"/>
      <c r="F137" s="308"/>
      <c r="G137" s="310"/>
      <c r="H137" s="310"/>
      <c r="I137" s="209"/>
      <c r="J137" s="209"/>
    </row>
    <row r="138" spans="1:10" s="311" customFormat="1">
      <c r="A138" s="266"/>
      <c r="B138" s="266"/>
      <c r="C138" s="269"/>
      <c r="D138" s="269"/>
      <c r="E138" s="269"/>
      <c r="F138" s="308"/>
      <c r="G138" s="310"/>
      <c r="H138" s="310"/>
      <c r="I138" s="209"/>
      <c r="J138" s="209"/>
    </row>
    <row r="139" spans="1:10" s="311" customFormat="1">
      <c r="A139" s="266"/>
      <c r="B139" s="266"/>
      <c r="C139" s="269"/>
      <c r="D139" s="269"/>
      <c r="E139" s="269"/>
      <c r="F139" s="308"/>
      <c r="G139" s="310"/>
      <c r="H139" s="310"/>
      <c r="I139" s="209"/>
      <c r="J139" s="209"/>
    </row>
    <row r="140" spans="1:10" s="311" customFormat="1">
      <c r="A140" s="266"/>
      <c r="B140" s="266"/>
      <c r="C140" s="269"/>
      <c r="D140" s="269"/>
      <c r="E140" s="269"/>
      <c r="F140" s="308"/>
      <c r="G140" s="310"/>
      <c r="H140" s="310"/>
      <c r="I140" s="209"/>
      <c r="J140" s="209"/>
    </row>
    <row r="141" spans="1:10" s="311" customFormat="1">
      <c r="A141" s="266"/>
      <c r="B141" s="266"/>
      <c r="C141" s="269"/>
      <c r="D141" s="269"/>
      <c r="E141" s="269"/>
      <c r="F141" s="308"/>
      <c r="G141" s="310"/>
      <c r="H141" s="310"/>
      <c r="I141" s="209"/>
      <c r="J141" s="209"/>
    </row>
    <row r="142" spans="1:10" s="311" customFormat="1">
      <c r="A142" s="266"/>
      <c r="B142" s="266"/>
      <c r="C142" s="269"/>
      <c r="D142" s="269"/>
      <c r="E142" s="269"/>
      <c r="F142" s="308"/>
      <c r="G142" s="310"/>
      <c r="H142" s="310"/>
      <c r="I142" s="209"/>
      <c r="J142" s="209"/>
    </row>
    <row r="143" spans="1:10" s="311" customFormat="1">
      <c r="A143" s="266"/>
      <c r="B143" s="266"/>
      <c r="C143" s="269"/>
      <c r="D143" s="269"/>
      <c r="E143" s="269"/>
      <c r="F143" s="308"/>
      <c r="G143" s="310"/>
      <c r="H143" s="310"/>
      <c r="I143" s="209"/>
      <c r="J143" s="209"/>
    </row>
    <row r="144" spans="1:10" s="311" customFormat="1">
      <c r="A144" s="266"/>
      <c r="B144" s="266"/>
      <c r="C144" s="269"/>
      <c r="D144" s="269"/>
      <c r="E144" s="269"/>
      <c r="F144" s="308"/>
      <c r="G144" s="310"/>
      <c r="H144" s="310"/>
      <c r="I144" s="209"/>
      <c r="J144" s="209"/>
    </row>
    <row r="145" spans="1:10" s="311" customFormat="1">
      <c r="A145" s="266"/>
      <c r="B145" s="266"/>
      <c r="C145" s="269"/>
      <c r="D145" s="269"/>
      <c r="E145" s="269"/>
      <c r="F145" s="308"/>
      <c r="G145" s="310"/>
      <c r="H145" s="310"/>
      <c r="I145" s="209"/>
      <c r="J145" s="209"/>
    </row>
    <row r="146" spans="1:10" s="311" customFormat="1">
      <c r="A146" s="266"/>
      <c r="B146" s="266"/>
      <c r="C146" s="269"/>
      <c r="D146" s="269"/>
      <c r="E146" s="269"/>
      <c r="F146" s="308"/>
      <c r="G146" s="310"/>
      <c r="H146" s="310"/>
      <c r="I146" s="209"/>
      <c r="J146" s="209"/>
    </row>
    <row r="147" spans="1:10" s="311" customFormat="1">
      <c r="A147" s="266"/>
      <c r="B147" s="266"/>
      <c r="C147" s="269"/>
      <c r="D147" s="269"/>
      <c r="E147" s="269"/>
      <c r="F147" s="308"/>
      <c r="G147" s="310"/>
      <c r="H147" s="310"/>
      <c r="I147" s="209"/>
      <c r="J147" s="209"/>
    </row>
    <row r="148" spans="1:10" s="311" customFormat="1">
      <c r="A148" s="266"/>
      <c r="B148" s="266"/>
      <c r="C148" s="269"/>
      <c r="D148" s="269"/>
      <c r="E148" s="269"/>
      <c r="F148" s="308"/>
      <c r="G148" s="310"/>
      <c r="H148" s="310"/>
      <c r="I148" s="209"/>
      <c r="J148" s="209"/>
    </row>
    <row r="149" spans="1:10" s="311" customFormat="1">
      <c r="A149" s="266"/>
      <c r="B149" s="266"/>
      <c r="C149" s="269"/>
      <c r="D149" s="269"/>
      <c r="E149" s="269"/>
      <c r="F149" s="308"/>
      <c r="G149" s="310"/>
      <c r="H149" s="310"/>
      <c r="I149" s="209"/>
      <c r="J149" s="209"/>
    </row>
    <row r="150" spans="1:10" s="311" customFormat="1">
      <c r="A150" s="266"/>
      <c r="B150" s="266"/>
      <c r="C150" s="269"/>
      <c r="D150" s="269"/>
      <c r="E150" s="269"/>
      <c r="F150" s="308"/>
      <c r="G150" s="310"/>
      <c r="H150" s="310"/>
      <c r="I150" s="209"/>
      <c r="J150" s="209"/>
    </row>
    <row r="151" spans="1:10" s="311" customFormat="1">
      <c r="A151" s="266"/>
      <c r="B151" s="266"/>
      <c r="C151" s="269"/>
      <c r="D151" s="269"/>
      <c r="E151" s="269"/>
      <c r="F151" s="308"/>
      <c r="G151" s="310"/>
      <c r="H151" s="310"/>
      <c r="I151" s="209"/>
      <c r="J151" s="209"/>
    </row>
    <row r="152" spans="1:10" s="311" customFormat="1">
      <c r="A152" s="266"/>
      <c r="B152" s="266"/>
      <c r="C152" s="269"/>
      <c r="D152" s="269"/>
      <c r="E152" s="269"/>
      <c r="F152" s="308"/>
      <c r="G152" s="310"/>
      <c r="H152" s="310"/>
      <c r="I152" s="209"/>
      <c r="J152" s="209"/>
    </row>
    <row r="153" spans="1:10" s="311" customFormat="1">
      <c r="A153" s="266"/>
      <c r="B153" s="266"/>
      <c r="C153" s="269"/>
      <c r="D153" s="269"/>
      <c r="E153" s="269"/>
      <c r="F153" s="308"/>
      <c r="G153" s="310"/>
      <c r="H153" s="310"/>
      <c r="I153" s="209"/>
      <c r="J153" s="209"/>
    </row>
    <row r="154" spans="1:10" s="311" customFormat="1">
      <c r="A154" s="266"/>
      <c r="B154" s="266"/>
      <c r="C154" s="269"/>
      <c r="D154" s="269"/>
      <c r="E154" s="269"/>
      <c r="F154" s="308"/>
      <c r="G154" s="310"/>
      <c r="H154" s="310"/>
      <c r="I154" s="209"/>
      <c r="J154" s="209"/>
    </row>
    <row r="155" spans="1:10" s="311" customFormat="1">
      <c r="A155" s="266"/>
      <c r="B155" s="266"/>
      <c r="C155" s="269"/>
      <c r="D155" s="269"/>
      <c r="E155" s="269"/>
      <c r="F155" s="308"/>
      <c r="G155" s="310"/>
      <c r="H155" s="310"/>
      <c r="I155" s="209"/>
      <c r="J155" s="209"/>
    </row>
    <row r="156" spans="1:10" s="311" customFormat="1">
      <c r="A156" s="266"/>
      <c r="B156" s="266"/>
      <c r="C156" s="269"/>
      <c r="D156" s="269"/>
      <c r="E156" s="269"/>
      <c r="F156" s="308"/>
      <c r="G156" s="310"/>
      <c r="H156" s="310"/>
      <c r="I156" s="209"/>
      <c r="J156" s="209"/>
    </row>
    <row r="157" spans="1:10" s="311" customFormat="1">
      <c r="A157" s="266"/>
      <c r="B157" s="266"/>
      <c r="C157" s="269"/>
      <c r="D157" s="269"/>
      <c r="E157" s="269"/>
      <c r="F157" s="308"/>
      <c r="G157" s="310"/>
      <c r="H157" s="310"/>
      <c r="I157" s="209"/>
      <c r="J157" s="209"/>
    </row>
    <row r="158" spans="1:10" s="311" customFormat="1">
      <c r="A158" s="266"/>
      <c r="B158" s="266"/>
      <c r="C158" s="269"/>
      <c r="D158" s="269"/>
      <c r="E158" s="269"/>
      <c r="F158" s="308"/>
      <c r="G158" s="310"/>
      <c r="H158" s="310"/>
      <c r="I158" s="209"/>
      <c r="J158" s="209"/>
    </row>
    <row r="159" spans="1:10" s="311" customFormat="1">
      <c r="A159" s="266"/>
      <c r="B159" s="266"/>
      <c r="C159" s="269"/>
      <c r="D159" s="269"/>
      <c r="E159" s="269"/>
      <c r="F159" s="308"/>
      <c r="G159" s="310"/>
      <c r="H159" s="310"/>
      <c r="I159" s="209"/>
      <c r="J159" s="209"/>
    </row>
    <row r="160" spans="1:10" s="311" customFormat="1">
      <c r="A160" s="266"/>
      <c r="B160" s="266"/>
      <c r="C160" s="269"/>
      <c r="D160" s="269"/>
      <c r="E160" s="269"/>
      <c r="F160" s="308"/>
      <c r="G160" s="310"/>
      <c r="H160" s="310"/>
      <c r="I160" s="209"/>
      <c r="J160" s="209"/>
    </row>
    <row r="161" spans="1:10" s="311" customFormat="1">
      <c r="A161" s="266"/>
      <c r="B161" s="266"/>
      <c r="C161" s="269"/>
      <c r="D161" s="269"/>
      <c r="E161" s="269"/>
      <c r="F161" s="308"/>
      <c r="G161" s="310"/>
      <c r="H161" s="310"/>
      <c r="I161" s="209"/>
      <c r="J161" s="209"/>
    </row>
    <row r="162" spans="1:10" s="311" customFormat="1">
      <c r="A162" s="312"/>
      <c r="B162" s="312"/>
      <c r="F162" s="209"/>
      <c r="G162" s="310"/>
      <c r="H162" s="310"/>
      <c r="I162" s="209"/>
      <c r="J162" s="209"/>
    </row>
    <row r="163" spans="1:10" s="311" customFormat="1">
      <c r="A163" s="312"/>
      <c r="B163" s="312"/>
      <c r="F163" s="209"/>
      <c r="G163" s="310"/>
      <c r="H163" s="310"/>
      <c r="I163" s="209"/>
      <c r="J163" s="209"/>
    </row>
    <row r="164" spans="1:10" s="311" customFormat="1">
      <c r="A164" s="312"/>
      <c r="B164" s="312"/>
      <c r="F164" s="209"/>
      <c r="G164" s="310"/>
      <c r="H164" s="310"/>
      <c r="I164" s="209"/>
      <c r="J164" s="209"/>
    </row>
    <row r="165" spans="1:10" s="311" customFormat="1">
      <c r="A165" s="312"/>
      <c r="B165" s="312"/>
      <c r="F165" s="209"/>
      <c r="G165" s="310"/>
      <c r="H165" s="310"/>
      <c r="I165" s="209"/>
      <c r="J165" s="209"/>
    </row>
    <row r="166" spans="1:10" s="311" customFormat="1">
      <c r="A166" s="312"/>
      <c r="B166" s="312"/>
      <c r="F166" s="209"/>
      <c r="G166" s="310"/>
      <c r="H166" s="310"/>
      <c r="I166" s="209"/>
      <c r="J166" s="209"/>
    </row>
    <row r="167" spans="1:10" s="311" customFormat="1">
      <c r="A167" s="312"/>
      <c r="B167" s="312"/>
      <c r="F167" s="209"/>
      <c r="G167" s="310"/>
      <c r="H167" s="310"/>
      <c r="I167" s="209"/>
      <c r="J167" s="209"/>
    </row>
    <row r="168" spans="1:10" s="311" customFormat="1">
      <c r="A168" s="312"/>
      <c r="B168" s="312"/>
      <c r="F168" s="209"/>
      <c r="G168" s="310"/>
      <c r="H168" s="310"/>
      <c r="I168" s="209"/>
      <c r="J168" s="209"/>
    </row>
    <row r="169" spans="1:10" s="311" customFormat="1">
      <c r="A169" s="312"/>
      <c r="B169" s="312"/>
      <c r="F169" s="209"/>
      <c r="G169" s="310"/>
      <c r="H169" s="310"/>
      <c r="I169" s="209"/>
      <c r="J169" s="209"/>
    </row>
    <row r="170" spans="1:10" s="311" customFormat="1">
      <c r="A170" s="312"/>
      <c r="B170" s="312"/>
      <c r="F170" s="209"/>
      <c r="G170" s="310"/>
      <c r="H170" s="310"/>
      <c r="I170" s="209"/>
      <c r="J170" s="209"/>
    </row>
    <row r="171" spans="1:10" s="311" customFormat="1">
      <c r="A171" s="312"/>
      <c r="B171" s="312"/>
      <c r="F171" s="209"/>
      <c r="G171" s="310"/>
      <c r="H171" s="310"/>
      <c r="I171" s="209"/>
      <c r="J171" s="209"/>
    </row>
    <row r="172" spans="1:10" s="311" customFormat="1">
      <c r="A172" s="312"/>
      <c r="B172" s="312"/>
      <c r="F172" s="209"/>
      <c r="G172" s="310"/>
      <c r="H172" s="310"/>
      <c r="I172" s="209"/>
      <c r="J172" s="209"/>
    </row>
    <row r="173" spans="1:10" s="311" customFormat="1">
      <c r="A173" s="312"/>
      <c r="B173" s="312"/>
      <c r="F173" s="209"/>
      <c r="G173" s="310"/>
      <c r="H173" s="310"/>
      <c r="I173" s="209"/>
      <c r="J173" s="209"/>
    </row>
    <row r="174" spans="1:10" s="311" customFormat="1">
      <c r="A174" s="312"/>
      <c r="B174" s="312"/>
      <c r="F174" s="209"/>
      <c r="G174" s="310"/>
      <c r="H174" s="310"/>
      <c r="I174" s="209"/>
      <c r="J174" s="209"/>
    </row>
    <row r="175" spans="1:10" s="311" customFormat="1">
      <c r="A175" s="312"/>
      <c r="B175" s="312"/>
      <c r="F175" s="209"/>
      <c r="G175" s="310"/>
      <c r="H175" s="310"/>
      <c r="I175" s="209"/>
      <c r="J175" s="209"/>
    </row>
    <row r="176" spans="1:10" s="311" customFormat="1">
      <c r="A176" s="312"/>
      <c r="B176" s="312"/>
      <c r="F176" s="209"/>
      <c r="G176" s="310"/>
      <c r="H176" s="310"/>
      <c r="I176" s="209"/>
      <c r="J176" s="209"/>
    </row>
    <row r="177" spans="1:10" s="311" customFormat="1">
      <c r="A177" s="312"/>
      <c r="B177" s="312"/>
      <c r="F177" s="209"/>
      <c r="G177" s="310"/>
      <c r="H177" s="310"/>
      <c r="I177" s="209"/>
      <c r="J177" s="209"/>
    </row>
    <row r="178" spans="1:10" s="311" customFormat="1">
      <c r="A178" s="312"/>
      <c r="B178" s="312"/>
      <c r="F178" s="209"/>
      <c r="G178" s="310"/>
      <c r="H178" s="310"/>
      <c r="I178" s="209"/>
      <c r="J178" s="209"/>
    </row>
    <row r="179" spans="1:10" s="311" customFormat="1">
      <c r="A179" s="312"/>
      <c r="B179" s="312"/>
      <c r="F179" s="209"/>
      <c r="G179" s="310"/>
      <c r="H179" s="310"/>
      <c r="I179" s="209"/>
      <c r="J179" s="209"/>
    </row>
    <row r="180" spans="1:10" s="311" customFormat="1">
      <c r="A180" s="312"/>
      <c r="B180" s="312"/>
      <c r="F180" s="209"/>
      <c r="G180" s="310"/>
      <c r="H180" s="310"/>
      <c r="I180" s="209"/>
      <c r="J180" s="209"/>
    </row>
    <row r="181" spans="1:10" s="311" customFormat="1">
      <c r="A181" s="312"/>
      <c r="B181" s="312"/>
      <c r="F181" s="209"/>
      <c r="G181" s="310"/>
      <c r="H181" s="310"/>
      <c r="I181" s="209"/>
      <c r="J181" s="209"/>
    </row>
    <row r="182" spans="1:10" s="311" customFormat="1">
      <c r="A182" s="312"/>
      <c r="B182" s="312"/>
      <c r="F182" s="209"/>
      <c r="G182" s="310"/>
      <c r="H182" s="310"/>
      <c r="I182" s="209"/>
      <c r="J182" s="209"/>
    </row>
    <row r="183" spans="1:10" s="311" customFormat="1">
      <c r="A183" s="312"/>
      <c r="B183" s="312"/>
      <c r="F183" s="209"/>
      <c r="G183" s="310"/>
      <c r="H183" s="310"/>
      <c r="I183" s="209"/>
      <c r="J183" s="209"/>
    </row>
    <row r="184" spans="1:10" s="311" customFormat="1">
      <c r="A184" s="312"/>
      <c r="B184" s="312"/>
      <c r="F184" s="209"/>
      <c r="G184" s="310"/>
      <c r="H184" s="310"/>
      <c r="I184" s="209"/>
      <c r="J184" s="209"/>
    </row>
    <row r="185" spans="1:10" s="311" customFormat="1">
      <c r="A185" s="312"/>
      <c r="B185" s="312"/>
      <c r="F185" s="209"/>
      <c r="G185" s="310"/>
      <c r="H185" s="310"/>
      <c r="I185" s="209"/>
      <c r="J185" s="209"/>
    </row>
    <row r="186" spans="1:10" s="311" customFormat="1">
      <c r="A186" s="312"/>
      <c r="B186" s="312"/>
      <c r="F186" s="209"/>
      <c r="G186" s="310"/>
      <c r="H186" s="310"/>
      <c r="I186" s="209"/>
      <c r="J186" s="209"/>
    </row>
    <row r="187" spans="1:10" s="311" customFormat="1">
      <c r="A187" s="312"/>
      <c r="B187" s="312"/>
      <c r="F187" s="209"/>
      <c r="G187" s="310"/>
      <c r="H187" s="310"/>
      <c r="I187" s="209"/>
      <c r="J187" s="209"/>
    </row>
    <row r="188" spans="1:10" s="311" customFormat="1">
      <c r="A188" s="312"/>
      <c r="B188" s="312"/>
      <c r="F188" s="209"/>
      <c r="G188" s="310"/>
      <c r="H188" s="310"/>
      <c r="I188" s="209"/>
      <c r="J188" s="209"/>
    </row>
    <row r="189" spans="1:10" s="311" customFormat="1">
      <c r="A189" s="312"/>
      <c r="B189" s="312"/>
      <c r="F189" s="209"/>
      <c r="G189" s="310"/>
      <c r="H189" s="310"/>
      <c r="I189" s="209"/>
      <c r="J189" s="209"/>
    </row>
    <row r="190" spans="1:10" s="311" customFormat="1">
      <c r="A190" s="312"/>
      <c r="B190" s="312"/>
      <c r="F190" s="209"/>
      <c r="G190" s="310"/>
      <c r="H190" s="310"/>
      <c r="I190" s="209"/>
      <c r="J190" s="209"/>
    </row>
    <row r="191" spans="1:10" s="311" customFormat="1">
      <c r="A191" s="312"/>
      <c r="F191" s="209"/>
      <c r="G191" s="310"/>
      <c r="H191" s="310"/>
      <c r="I191" s="209"/>
      <c r="J191" s="209"/>
    </row>
    <row r="192" spans="1:10" s="311" customFormat="1">
      <c r="A192" s="312"/>
      <c r="F192" s="209"/>
      <c r="G192" s="310"/>
      <c r="H192" s="310"/>
      <c r="I192" s="209"/>
      <c r="J192" s="209"/>
    </row>
    <row r="193" spans="1:10" s="311" customFormat="1">
      <c r="A193" s="312"/>
      <c r="F193" s="209"/>
      <c r="G193" s="310"/>
      <c r="H193" s="310"/>
      <c r="I193" s="209"/>
      <c r="J193" s="209"/>
    </row>
    <row r="194" spans="1:10" s="311" customFormat="1">
      <c r="A194" s="312"/>
      <c r="F194" s="209"/>
      <c r="G194" s="310"/>
      <c r="H194" s="310"/>
      <c r="I194" s="209"/>
      <c r="J194" s="209"/>
    </row>
    <row r="195" spans="1:10" s="311" customFormat="1">
      <c r="A195" s="312"/>
      <c r="F195" s="209"/>
      <c r="G195" s="310"/>
      <c r="H195" s="310"/>
      <c r="I195" s="209"/>
      <c r="J195" s="209"/>
    </row>
    <row r="196" spans="1:10" s="311" customFormat="1">
      <c r="A196" s="312"/>
      <c r="F196" s="209"/>
      <c r="G196" s="310"/>
      <c r="H196" s="310"/>
      <c r="I196" s="209"/>
      <c r="J196" s="209"/>
    </row>
    <row r="197" spans="1:10" s="311" customFormat="1">
      <c r="A197" s="312"/>
      <c r="F197" s="209"/>
      <c r="G197" s="310"/>
      <c r="H197" s="310"/>
      <c r="I197" s="209"/>
      <c r="J197" s="209"/>
    </row>
    <row r="198" spans="1:10" s="311" customFormat="1">
      <c r="A198" s="312"/>
      <c r="F198" s="209"/>
      <c r="G198" s="310"/>
      <c r="H198" s="310"/>
      <c r="I198" s="209"/>
      <c r="J198" s="209"/>
    </row>
    <row r="199" spans="1:10" s="311" customFormat="1">
      <c r="A199" s="312"/>
      <c r="F199" s="209"/>
      <c r="G199" s="310"/>
      <c r="H199" s="310"/>
      <c r="I199" s="209"/>
      <c r="J199" s="209"/>
    </row>
    <row r="200" spans="1:10" s="311" customFormat="1">
      <c r="A200" s="312"/>
      <c r="F200" s="209"/>
      <c r="G200" s="310"/>
      <c r="H200" s="310"/>
      <c r="I200" s="209"/>
      <c r="J200" s="209"/>
    </row>
    <row r="201" spans="1:10" s="311" customFormat="1">
      <c r="A201" s="312"/>
      <c r="F201" s="209"/>
      <c r="G201" s="310"/>
      <c r="H201" s="310"/>
      <c r="I201" s="209"/>
      <c r="J201" s="209"/>
    </row>
    <row r="202" spans="1:10" s="311" customFormat="1">
      <c r="A202" s="312"/>
      <c r="F202" s="209"/>
      <c r="G202" s="310"/>
      <c r="H202" s="310"/>
      <c r="I202" s="209"/>
      <c r="J202" s="209"/>
    </row>
    <row r="203" spans="1:10" s="311" customFormat="1">
      <c r="A203" s="312"/>
      <c r="F203" s="209"/>
      <c r="G203" s="310"/>
      <c r="H203" s="310"/>
      <c r="I203" s="209"/>
      <c r="J203" s="209"/>
    </row>
    <row r="204" spans="1:10" s="311" customFormat="1">
      <c r="A204" s="312"/>
      <c r="F204" s="209"/>
      <c r="G204" s="310"/>
      <c r="H204" s="310"/>
      <c r="I204" s="209"/>
      <c r="J204" s="209"/>
    </row>
    <row r="205" spans="1:10" s="311" customFormat="1">
      <c r="A205" s="312"/>
      <c r="F205" s="209"/>
      <c r="G205" s="310"/>
      <c r="H205" s="310"/>
      <c r="I205" s="209"/>
      <c r="J205" s="209"/>
    </row>
    <row r="206" spans="1:10" s="311" customFormat="1">
      <c r="A206" s="312"/>
      <c r="F206" s="209"/>
      <c r="G206" s="310"/>
      <c r="H206" s="310"/>
      <c r="I206" s="209"/>
      <c r="J206" s="209"/>
    </row>
    <row r="207" spans="1:10" s="311" customFormat="1">
      <c r="A207" s="312"/>
      <c r="F207" s="209"/>
      <c r="G207" s="310"/>
      <c r="H207" s="310"/>
      <c r="I207" s="209"/>
      <c r="J207" s="209"/>
    </row>
    <row r="208" spans="1:10" s="311" customFormat="1">
      <c r="A208" s="312"/>
      <c r="F208" s="209"/>
      <c r="G208" s="310"/>
      <c r="H208" s="310"/>
      <c r="I208" s="209"/>
      <c r="J208" s="209"/>
    </row>
    <row r="209" spans="1:10" s="311" customFormat="1">
      <c r="A209" s="312"/>
      <c r="F209" s="209"/>
      <c r="G209" s="310"/>
      <c r="H209" s="310"/>
      <c r="I209" s="209"/>
      <c r="J209" s="209"/>
    </row>
    <row r="210" spans="1:10" s="311" customFormat="1">
      <c r="A210" s="312"/>
      <c r="F210" s="209"/>
      <c r="G210" s="310"/>
      <c r="H210" s="310"/>
      <c r="I210" s="209"/>
      <c r="J210" s="209"/>
    </row>
    <row r="211" spans="1:10" s="311" customFormat="1">
      <c r="A211" s="312"/>
      <c r="F211" s="209"/>
      <c r="G211" s="310"/>
      <c r="H211" s="310"/>
      <c r="I211" s="209"/>
      <c r="J211" s="209"/>
    </row>
    <row r="212" spans="1:10" s="311" customFormat="1">
      <c r="A212" s="312"/>
      <c r="F212" s="209"/>
      <c r="G212" s="310"/>
      <c r="H212" s="310"/>
      <c r="I212" s="209"/>
      <c r="J212" s="209"/>
    </row>
    <row r="213" spans="1:10" s="311" customFormat="1">
      <c r="A213" s="312"/>
      <c r="F213" s="209"/>
      <c r="G213" s="310"/>
      <c r="H213" s="310"/>
      <c r="I213" s="209"/>
      <c r="J213" s="209"/>
    </row>
    <row r="214" spans="1:10" s="311" customFormat="1">
      <c r="A214" s="312"/>
      <c r="F214" s="209"/>
      <c r="G214" s="310"/>
      <c r="H214" s="310"/>
      <c r="I214" s="209"/>
      <c r="J214" s="209"/>
    </row>
    <row r="215" spans="1:10" s="311" customFormat="1">
      <c r="A215" s="312"/>
      <c r="F215" s="209"/>
      <c r="G215" s="310"/>
      <c r="H215" s="310"/>
      <c r="I215" s="209"/>
      <c r="J215" s="209"/>
    </row>
    <row r="216" spans="1:10" s="311" customFormat="1">
      <c r="A216" s="312"/>
      <c r="F216" s="209"/>
      <c r="G216" s="310"/>
      <c r="H216" s="310"/>
      <c r="I216" s="209"/>
      <c r="J216" s="209"/>
    </row>
    <row r="217" spans="1:10" s="311" customFormat="1">
      <c r="A217" s="312"/>
      <c r="F217" s="209"/>
      <c r="G217" s="310"/>
      <c r="H217" s="310"/>
      <c r="I217" s="209"/>
      <c r="J217" s="209"/>
    </row>
    <row r="218" spans="1:10" s="311" customFormat="1">
      <c r="A218" s="312"/>
      <c r="F218" s="209"/>
      <c r="G218" s="310"/>
      <c r="H218" s="310"/>
      <c r="I218" s="209"/>
      <c r="J218" s="209"/>
    </row>
    <row r="219" spans="1:10" s="311" customFormat="1">
      <c r="A219" s="312"/>
      <c r="F219" s="209"/>
      <c r="G219" s="310"/>
      <c r="H219" s="310"/>
      <c r="I219" s="209"/>
      <c r="J219" s="209"/>
    </row>
    <row r="220" spans="1:10" s="311" customFormat="1">
      <c r="A220" s="312"/>
      <c r="F220" s="209"/>
      <c r="G220" s="310"/>
      <c r="H220" s="310"/>
      <c r="I220" s="209"/>
      <c r="J220" s="209"/>
    </row>
    <row r="221" spans="1:10" s="311" customFormat="1">
      <c r="A221" s="312"/>
      <c r="F221" s="209"/>
      <c r="G221" s="310"/>
      <c r="H221" s="310"/>
      <c r="I221" s="209"/>
      <c r="J221" s="209"/>
    </row>
    <row r="222" spans="1:10" s="311" customFormat="1">
      <c r="A222" s="312"/>
      <c r="F222" s="209"/>
      <c r="G222" s="310"/>
      <c r="H222" s="310"/>
      <c r="I222" s="209"/>
      <c r="J222" s="209"/>
    </row>
    <row r="223" spans="1:10" s="311" customFormat="1">
      <c r="A223" s="312"/>
      <c r="F223" s="209"/>
      <c r="G223" s="310"/>
      <c r="H223" s="310"/>
      <c r="I223" s="209"/>
      <c r="J223" s="209"/>
    </row>
    <row r="224" spans="1:10" s="311" customFormat="1">
      <c r="A224" s="312"/>
      <c r="F224" s="209"/>
      <c r="G224" s="310"/>
      <c r="H224" s="310"/>
      <c r="I224" s="209"/>
      <c r="J224" s="209"/>
    </row>
    <row r="225" spans="1:10" s="311" customFormat="1">
      <c r="A225" s="312"/>
      <c r="F225" s="209"/>
      <c r="G225" s="310"/>
      <c r="H225" s="310"/>
      <c r="I225" s="209"/>
      <c r="J225" s="209"/>
    </row>
    <row r="226" spans="1:10" s="311" customFormat="1">
      <c r="A226" s="312"/>
      <c r="F226" s="209"/>
      <c r="G226" s="310"/>
      <c r="H226" s="310"/>
      <c r="I226" s="209"/>
      <c r="J226" s="209"/>
    </row>
    <row r="227" spans="1:10" s="311" customFormat="1">
      <c r="A227" s="312"/>
      <c r="F227" s="209"/>
      <c r="G227" s="310"/>
      <c r="H227" s="310"/>
      <c r="I227" s="209"/>
      <c r="J227" s="209"/>
    </row>
    <row r="228" spans="1:10" s="311" customFormat="1">
      <c r="A228" s="312"/>
      <c r="F228" s="209"/>
      <c r="G228" s="310"/>
      <c r="H228" s="310"/>
      <c r="I228" s="209"/>
      <c r="J228" s="209"/>
    </row>
    <row r="229" spans="1:10" s="311" customFormat="1">
      <c r="A229" s="312"/>
      <c r="F229" s="209"/>
      <c r="G229" s="310"/>
      <c r="H229" s="310"/>
      <c r="I229" s="209"/>
      <c r="J229" s="209"/>
    </row>
    <row r="230" spans="1:10" s="311" customFormat="1">
      <c r="A230" s="312"/>
      <c r="F230" s="209"/>
      <c r="G230" s="310"/>
      <c r="H230" s="310"/>
      <c r="I230" s="209"/>
      <c r="J230" s="209"/>
    </row>
    <row r="231" spans="1:10" s="311" customFormat="1">
      <c r="A231" s="312"/>
      <c r="F231" s="209"/>
      <c r="G231" s="310"/>
      <c r="H231" s="310"/>
      <c r="I231" s="209"/>
      <c r="J231" s="209"/>
    </row>
    <row r="232" spans="1:10" s="311" customFormat="1">
      <c r="A232" s="312"/>
      <c r="F232" s="209"/>
      <c r="G232" s="310"/>
      <c r="H232" s="310"/>
      <c r="I232" s="209"/>
      <c r="J232" s="209"/>
    </row>
    <row r="233" spans="1:10" s="311" customFormat="1">
      <c r="A233" s="312"/>
      <c r="F233" s="209"/>
      <c r="G233" s="310"/>
      <c r="H233" s="310"/>
      <c r="I233" s="209"/>
      <c r="J233" s="209"/>
    </row>
    <row r="234" spans="1:10" s="311" customFormat="1">
      <c r="A234" s="312"/>
      <c r="F234" s="209"/>
      <c r="G234" s="310"/>
      <c r="H234" s="310"/>
      <c r="I234" s="209"/>
      <c r="J234" s="209"/>
    </row>
    <row r="235" spans="1:10" s="311" customFormat="1">
      <c r="A235" s="312"/>
      <c r="F235" s="209"/>
      <c r="G235" s="310"/>
      <c r="H235" s="310"/>
      <c r="I235" s="209"/>
      <c r="J235" s="209"/>
    </row>
    <row r="236" spans="1:10" s="311" customFormat="1">
      <c r="A236" s="312"/>
      <c r="F236" s="209"/>
      <c r="G236" s="310"/>
      <c r="H236" s="310"/>
      <c r="I236" s="209"/>
      <c r="J236" s="209"/>
    </row>
    <row r="237" spans="1:10" s="311" customFormat="1">
      <c r="A237" s="312"/>
      <c r="F237" s="209"/>
      <c r="G237" s="310"/>
      <c r="H237" s="310"/>
      <c r="I237" s="209"/>
      <c r="J237" s="209"/>
    </row>
    <row r="238" spans="1:10" s="311" customFormat="1">
      <c r="A238" s="312"/>
      <c r="F238" s="209"/>
      <c r="G238" s="310"/>
      <c r="H238" s="310"/>
      <c r="I238" s="209"/>
      <c r="J238" s="209"/>
    </row>
    <row r="239" spans="1:10" s="311" customFormat="1">
      <c r="A239" s="312"/>
      <c r="F239" s="209"/>
      <c r="G239" s="310"/>
      <c r="H239" s="310"/>
      <c r="I239" s="209"/>
      <c r="J239" s="209"/>
    </row>
    <row r="240" spans="1:10" s="311" customFormat="1">
      <c r="A240" s="312"/>
      <c r="F240" s="209"/>
      <c r="G240" s="310"/>
      <c r="H240" s="310"/>
      <c r="I240" s="209"/>
      <c r="J240" s="209"/>
    </row>
    <row r="241" spans="1:10" s="311" customFormat="1">
      <c r="A241" s="312"/>
      <c r="F241" s="209"/>
      <c r="G241" s="310"/>
      <c r="H241" s="310"/>
      <c r="I241" s="209"/>
      <c r="J241" s="209"/>
    </row>
    <row r="242" spans="1:10" s="311" customFormat="1">
      <c r="A242" s="312"/>
      <c r="F242" s="209"/>
      <c r="G242" s="310"/>
      <c r="H242" s="310"/>
      <c r="I242" s="209"/>
      <c r="J242" s="209"/>
    </row>
    <row r="243" spans="1:10" s="311" customFormat="1">
      <c r="A243" s="312"/>
      <c r="F243" s="209"/>
      <c r="G243" s="310"/>
      <c r="H243" s="310"/>
      <c r="I243" s="209"/>
      <c r="J243" s="209"/>
    </row>
    <row r="244" spans="1:10" s="311" customFormat="1">
      <c r="A244" s="312"/>
      <c r="F244" s="209"/>
      <c r="G244" s="310"/>
      <c r="H244" s="310"/>
      <c r="I244" s="209"/>
      <c r="J244" s="209"/>
    </row>
    <row r="245" spans="1:10" s="311" customFormat="1">
      <c r="A245" s="312"/>
      <c r="F245" s="209"/>
      <c r="G245" s="310"/>
      <c r="H245" s="310"/>
      <c r="I245" s="209"/>
      <c r="J245" s="209"/>
    </row>
    <row r="246" spans="1:10" s="311" customFormat="1">
      <c r="A246" s="312"/>
      <c r="F246" s="209"/>
      <c r="G246" s="310"/>
      <c r="H246" s="310"/>
      <c r="I246" s="209"/>
      <c r="J246" s="209"/>
    </row>
    <row r="247" spans="1:10" s="311" customFormat="1">
      <c r="A247" s="312"/>
      <c r="F247" s="209"/>
      <c r="G247" s="310"/>
      <c r="H247" s="310"/>
      <c r="I247" s="209"/>
      <c r="J247" s="209"/>
    </row>
    <row r="248" spans="1:10" s="311" customFormat="1">
      <c r="A248" s="312"/>
      <c r="F248" s="209"/>
      <c r="G248" s="310"/>
      <c r="H248" s="310"/>
      <c r="I248" s="209"/>
      <c r="J248" s="209"/>
    </row>
    <row r="249" spans="1:10" s="311" customFormat="1">
      <c r="A249" s="312"/>
      <c r="F249" s="209"/>
      <c r="G249" s="310"/>
      <c r="H249" s="310"/>
      <c r="I249" s="209"/>
      <c r="J249" s="209"/>
    </row>
    <row r="250" spans="1:10" s="311" customFormat="1">
      <c r="A250" s="312"/>
      <c r="F250" s="209"/>
      <c r="G250" s="310"/>
      <c r="H250" s="310"/>
      <c r="I250" s="209"/>
      <c r="J250" s="209"/>
    </row>
    <row r="251" spans="1:10" s="311" customFormat="1">
      <c r="A251" s="312"/>
      <c r="F251" s="209"/>
      <c r="G251" s="310"/>
      <c r="H251" s="310"/>
      <c r="I251" s="209"/>
      <c r="J251" s="209"/>
    </row>
    <row r="252" spans="1:10" s="311" customFormat="1">
      <c r="A252" s="312"/>
      <c r="F252" s="209"/>
      <c r="G252" s="310"/>
      <c r="H252" s="310"/>
      <c r="I252" s="209"/>
      <c r="J252" s="209"/>
    </row>
    <row r="253" spans="1:10" s="311" customFormat="1">
      <c r="A253" s="312"/>
      <c r="F253" s="209"/>
      <c r="G253" s="310"/>
      <c r="H253" s="310"/>
      <c r="I253" s="209"/>
      <c r="J253" s="209"/>
    </row>
    <row r="254" spans="1:10" s="311" customFormat="1">
      <c r="A254" s="312"/>
      <c r="F254" s="209"/>
      <c r="G254" s="310"/>
      <c r="H254" s="310"/>
      <c r="I254" s="209"/>
      <c r="J254" s="209"/>
    </row>
    <row r="255" spans="1:10" s="311" customFormat="1">
      <c r="A255" s="312"/>
      <c r="F255" s="209"/>
      <c r="G255" s="310"/>
      <c r="H255" s="310"/>
      <c r="I255" s="209"/>
      <c r="J255" s="209"/>
    </row>
    <row r="256" spans="1:10" s="311" customFormat="1">
      <c r="A256" s="312"/>
      <c r="F256" s="209"/>
      <c r="G256" s="310"/>
      <c r="H256" s="310"/>
      <c r="I256" s="209"/>
      <c r="J256" s="209"/>
    </row>
    <row r="257" spans="1:10" s="311" customFormat="1">
      <c r="A257" s="312"/>
      <c r="F257" s="209"/>
      <c r="G257" s="310"/>
      <c r="H257" s="310"/>
      <c r="I257" s="209"/>
      <c r="J257" s="209"/>
    </row>
    <row r="258" spans="1:10" s="311" customFormat="1">
      <c r="A258" s="312"/>
      <c r="F258" s="209"/>
      <c r="G258" s="310"/>
      <c r="H258" s="310"/>
      <c r="I258" s="209"/>
      <c r="J258" s="209"/>
    </row>
    <row r="259" spans="1:10" s="311" customFormat="1">
      <c r="A259" s="312"/>
      <c r="F259" s="209"/>
      <c r="G259" s="310"/>
      <c r="H259" s="310"/>
      <c r="I259" s="209"/>
      <c r="J259" s="209"/>
    </row>
    <row r="260" spans="1:10" s="311" customFormat="1">
      <c r="A260" s="312"/>
      <c r="F260" s="209"/>
      <c r="G260" s="310"/>
      <c r="H260" s="310"/>
      <c r="I260" s="209"/>
      <c r="J260" s="209"/>
    </row>
    <row r="261" spans="1:10" s="311" customFormat="1">
      <c r="A261" s="312"/>
      <c r="F261" s="209"/>
      <c r="G261" s="310"/>
      <c r="H261" s="310"/>
      <c r="I261" s="209"/>
      <c r="J261" s="209"/>
    </row>
    <row r="262" spans="1:10" s="311" customFormat="1">
      <c r="A262" s="312"/>
      <c r="F262" s="209"/>
      <c r="G262" s="310"/>
      <c r="H262" s="310"/>
      <c r="I262" s="209"/>
      <c r="J262" s="209"/>
    </row>
    <row r="263" spans="1:10" s="311" customFormat="1">
      <c r="A263" s="312"/>
      <c r="F263" s="209"/>
      <c r="G263" s="310"/>
      <c r="H263" s="310"/>
      <c r="I263" s="209"/>
      <c r="J263" s="209"/>
    </row>
    <row r="264" spans="1:10" s="311" customFormat="1">
      <c r="A264" s="312"/>
      <c r="F264" s="209"/>
      <c r="G264" s="310"/>
      <c r="H264" s="310"/>
      <c r="I264" s="209"/>
      <c r="J264" s="209"/>
    </row>
    <row r="265" spans="1:10" s="311" customFormat="1">
      <c r="A265" s="312"/>
      <c r="F265" s="209"/>
      <c r="G265" s="310"/>
      <c r="H265" s="310"/>
      <c r="I265" s="209"/>
      <c r="J265" s="209"/>
    </row>
    <row r="266" spans="1:10" s="311" customFormat="1">
      <c r="A266" s="312"/>
      <c r="F266" s="209"/>
      <c r="G266" s="310"/>
      <c r="H266" s="310"/>
      <c r="I266" s="209"/>
      <c r="J266" s="209"/>
    </row>
    <row r="267" spans="1:10" s="311" customFormat="1">
      <c r="A267" s="312"/>
      <c r="F267" s="209"/>
      <c r="G267" s="310"/>
      <c r="H267" s="310"/>
      <c r="I267" s="209"/>
      <c r="J267" s="209"/>
    </row>
    <row r="268" spans="1:10" s="311" customFormat="1">
      <c r="A268" s="312"/>
      <c r="F268" s="209"/>
      <c r="G268" s="310"/>
      <c r="H268" s="310"/>
      <c r="I268" s="209"/>
      <c r="J268" s="209"/>
    </row>
    <row r="269" spans="1:10" s="311" customFormat="1">
      <c r="A269" s="312"/>
      <c r="F269" s="209"/>
      <c r="G269" s="310"/>
      <c r="H269" s="310"/>
      <c r="I269" s="209"/>
      <c r="J269" s="209"/>
    </row>
    <row r="270" spans="1:10" s="311" customFormat="1">
      <c r="A270" s="312"/>
      <c r="F270" s="209"/>
      <c r="G270" s="310"/>
      <c r="H270" s="310"/>
      <c r="I270" s="209"/>
      <c r="J270" s="209"/>
    </row>
    <row r="271" spans="1:10" s="311" customFormat="1">
      <c r="A271" s="312"/>
      <c r="F271" s="209"/>
      <c r="G271" s="310"/>
      <c r="H271" s="310"/>
      <c r="I271" s="209"/>
      <c r="J271" s="209"/>
    </row>
    <row r="272" spans="1:10" s="311" customFormat="1">
      <c r="A272" s="312"/>
      <c r="F272" s="209"/>
      <c r="G272" s="310"/>
      <c r="H272" s="310"/>
      <c r="I272" s="209"/>
      <c r="J272" s="209"/>
    </row>
    <row r="273" spans="1:10" s="311" customFormat="1">
      <c r="A273" s="312"/>
      <c r="F273" s="209"/>
      <c r="G273" s="310"/>
      <c r="H273" s="310"/>
      <c r="I273" s="209"/>
      <c r="J273" s="209"/>
    </row>
    <row r="274" spans="1:10" s="311" customFormat="1">
      <c r="A274" s="312"/>
      <c r="F274" s="209"/>
      <c r="G274" s="310"/>
      <c r="H274" s="310"/>
      <c r="I274" s="209"/>
      <c r="J274" s="209"/>
    </row>
    <row r="275" spans="1:10" s="311" customFormat="1">
      <c r="A275" s="312"/>
      <c r="F275" s="209"/>
      <c r="G275" s="310"/>
      <c r="H275" s="310"/>
      <c r="I275" s="209"/>
      <c r="J275" s="209"/>
    </row>
    <row r="276" spans="1:10" s="311" customFormat="1">
      <c r="A276" s="312"/>
      <c r="F276" s="209"/>
      <c r="G276" s="310"/>
      <c r="H276" s="310"/>
      <c r="I276" s="209"/>
      <c r="J276" s="209"/>
    </row>
    <row r="277" spans="1:10" s="311" customFormat="1">
      <c r="A277" s="312"/>
      <c r="F277" s="209"/>
      <c r="G277" s="310"/>
      <c r="H277" s="310"/>
      <c r="I277" s="209"/>
      <c r="J277" s="209"/>
    </row>
    <row r="278" spans="1:10" s="311" customFormat="1">
      <c r="A278" s="312"/>
      <c r="F278" s="209"/>
      <c r="G278" s="310"/>
      <c r="H278" s="310"/>
      <c r="I278" s="209"/>
      <c r="J278" s="209"/>
    </row>
    <row r="279" spans="1:10" s="311" customFormat="1">
      <c r="A279" s="312"/>
      <c r="F279" s="209"/>
      <c r="G279" s="310"/>
      <c r="H279" s="310"/>
      <c r="I279" s="209"/>
      <c r="J279" s="209"/>
    </row>
    <row r="280" spans="1:10" s="311" customFormat="1">
      <c r="A280" s="312"/>
      <c r="F280" s="209"/>
      <c r="G280" s="310"/>
      <c r="H280" s="310"/>
      <c r="I280" s="209"/>
      <c r="J280" s="209"/>
    </row>
    <row r="281" spans="1:10" s="311" customFormat="1">
      <c r="A281" s="312"/>
      <c r="F281" s="209"/>
      <c r="G281" s="310"/>
      <c r="H281" s="310"/>
      <c r="I281" s="209"/>
      <c r="J281" s="209"/>
    </row>
    <row r="282" spans="1:10" s="311" customFormat="1">
      <c r="A282" s="312"/>
      <c r="F282" s="209"/>
      <c r="G282" s="310"/>
      <c r="H282" s="310"/>
      <c r="I282" s="209"/>
      <c r="J282" s="209"/>
    </row>
    <row r="283" spans="1:10" s="311" customFormat="1">
      <c r="A283" s="312"/>
      <c r="F283" s="209"/>
      <c r="G283" s="310"/>
      <c r="H283" s="310"/>
      <c r="I283" s="209"/>
      <c r="J283" s="209"/>
    </row>
  </sheetData>
  <mergeCells count="6">
    <mergeCell ref="A1:H3"/>
    <mergeCell ref="I1:J2"/>
    <mergeCell ref="A4:F5"/>
    <mergeCell ref="G4:G5"/>
    <mergeCell ref="H4:H5"/>
    <mergeCell ref="I4:J4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60" fitToHeight="3" orientation="portrait" r:id="rId1"/>
  <headerFooter alignWithMargins="0">
    <oddFooter>&amp;C&amp;"Garamond,Corsivo"&amp;P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21-BEP21 </vt:lpstr>
      <vt:lpstr>SP Attivo 21-BEP21</vt:lpstr>
      <vt:lpstr>Conto Economico 21-BEP21</vt:lpstr>
      <vt:lpstr>'Conto Economico 21-BEP21'!Area_stampa</vt:lpstr>
      <vt:lpstr>'SP Attivo 21-BEP21'!Area_stampa</vt:lpstr>
      <vt:lpstr>'SP Passivo 21-BEP21 '!Area_stampa</vt:lpstr>
      <vt:lpstr>'Conto Economico 21-BEP21'!Titoli_stampa</vt:lpstr>
      <vt:lpstr>'SP Attivo 21-BEP21'!Titoli_stampa</vt:lpstr>
      <vt:lpstr>'SP Passivo 21-BEP21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francesco.araniti</dc:creator>
  <cp:lastModifiedBy>francesco.araniti</cp:lastModifiedBy>
  <dcterms:created xsi:type="dcterms:W3CDTF">2023-07-10T14:47:06Z</dcterms:created>
  <dcterms:modified xsi:type="dcterms:W3CDTF">2023-07-10T14:48:35Z</dcterms:modified>
</cp:coreProperties>
</file>